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45" windowHeight="12825" activeTab="0"/>
  </bookViews>
  <sheets>
    <sheet name="MSL서바이버" sheetId="1" r:id="rId1"/>
    <sheet name="프로리그" sheetId="2" r:id="rId2"/>
    <sheet name="MSL CYON" sheetId="3" r:id="rId3"/>
    <sheet name="대각선복사" sheetId="4" state="hidden" r:id="rId4"/>
  </sheets>
  <definedNames>
    <definedName name="_xlnm.Print_Area" localSheetId="1">'프로리그'!$A$1:$AW$25</definedName>
    <definedName name="_xlnm.Print_Area" localSheetId="2">'MSL CYON'!$A$1:$AA$49</definedName>
  </definedNames>
  <calcPr fullCalcOnLoad="1"/>
</workbook>
</file>

<file path=xl/sharedStrings.xml><?xml version="1.0" encoding="utf-8"?>
<sst xmlns="http://schemas.openxmlformats.org/spreadsheetml/2006/main" count="346" uniqueCount="131">
  <si>
    <t>GO</t>
  </si>
  <si>
    <t>KOR</t>
  </si>
  <si>
    <t>승</t>
  </si>
  <si>
    <t>패</t>
  </si>
  <si>
    <t>경기</t>
  </si>
  <si>
    <t>종합</t>
  </si>
  <si>
    <t>SET</t>
  </si>
  <si>
    <t>1차전</t>
  </si>
  <si>
    <t>2차전</t>
  </si>
  <si>
    <t>SOUL</t>
  </si>
  <si>
    <t>PLUS</t>
  </si>
  <si>
    <t>세트득실
&amp;
승률</t>
  </si>
  <si>
    <t>SKTelecom
T1</t>
  </si>
  <si>
    <t>이고시스
POS</t>
  </si>
  <si>
    <t>팬텍&amp;큐리텔
큐리어스</t>
  </si>
  <si>
    <t>삼성전자
칸</t>
  </si>
  <si>
    <t>한빛Stars</t>
  </si>
  <si>
    <t>vs SOUL</t>
  </si>
  <si>
    <t>vs PLUS</t>
  </si>
  <si>
    <t>vs GO</t>
  </si>
  <si>
    <t>vs T1</t>
  </si>
  <si>
    <t>vs 한빛</t>
  </si>
  <si>
    <t>vs 칸</t>
  </si>
  <si>
    <t>vs POS</t>
  </si>
  <si>
    <t>vs 팬텍</t>
  </si>
  <si>
    <t>vs KOR</t>
  </si>
  <si>
    <t>vs KTF</t>
  </si>
  <si>
    <t>순위</t>
  </si>
  <si>
    <t>KTF
Magicⓝs</t>
  </si>
  <si>
    <t xml:space="preserve"> </t>
  </si>
  <si>
    <t xml:space="preserve"> </t>
  </si>
  <si>
    <t xml:space="preserve"> </t>
  </si>
  <si>
    <t xml:space="preserve"> </t>
  </si>
  <si>
    <t>※각팀간 경기결과 SET승패(숫자로 1,2,3)만 입력하면 나머지는 모두 자동계산 됩니다. 
※경기결과 입력은 화면 역대각선의 오른쪽위부분만 입력하면 됩니다. (반대면은 자동으로 채워집니다.)
※경기가 벌어지지 않은경우 SET득실란에 " "(뛰어쓰기)을 두어야 합니다. 그렇지 않으면 반대면에 0이 나타나게 됩니다.(승률 순위계산에는 문제가 없습니다)
※실수로 수정하는 일이 없도록 다른셀은 모두 잠가 놓았으나, 암호는 걸어두지 않았으니 필요하시면 수정할수 있습니다.(숨겨진시트도 존재합니다확인하세요)
※Tab키를 쭉 누르고 계시면 수정할수 있는 부분을 확인할수 있습니다.</t>
  </si>
  <si>
    <t xml:space="preserve"> </t>
  </si>
  <si>
    <t>벌점</t>
  </si>
  <si>
    <t>MBC Game CYON 2005 MSL</t>
  </si>
  <si>
    <t>승리시 경로</t>
  </si>
  <si>
    <t>패배시 경로</t>
  </si>
  <si>
    <t>생존자현위치</t>
  </si>
  <si>
    <t>최종결승진출!</t>
  </si>
  <si>
    <t>탈락자</t>
  </si>
  <si>
    <t>마재윤vs최연성 승자</t>
  </si>
  <si>
    <t>성학승vs조용호 승자</t>
  </si>
  <si>
    <t>마재윤</t>
  </si>
  <si>
    <t>최연성</t>
  </si>
  <si>
    <t>성학승</t>
  </si>
  <si>
    <t>조용호</t>
  </si>
  <si>
    <t>김민구</t>
  </si>
  <si>
    <t>박정길</t>
  </si>
  <si>
    <t>박정석</t>
  </si>
  <si>
    <t>서지훈</t>
  </si>
  <si>
    <t>강민</t>
  </si>
  <si>
    <t>전태규</t>
  </si>
  <si>
    <t>심소명</t>
  </si>
  <si>
    <t>변은종</t>
  </si>
  <si>
    <t>임요환</t>
  </si>
  <si>
    <t>이재훈</t>
  </si>
  <si>
    <t>김성제</t>
  </si>
  <si>
    <t>이병민</t>
  </si>
  <si>
    <t>강  민</t>
  </si>
  <si>
    <t>박 정 길</t>
  </si>
  <si>
    <t>마재윤vs최연성 패자</t>
  </si>
  <si>
    <t>강민vs박정길 승자</t>
  </si>
  <si>
    <t>?</t>
  </si>
  <si>
    <t>성학승vs조용호 패자</t>
  </si>
  <si>
    <t>SKY프로리그 2005 후기리그 중간 집계</t>
  </si>
  <si>
    <t xml:space="preserve"> </t>
  </si>
  <si>
    <r>
      <t>2005년 11월 2</t>
    </r>
    <r>
      <rPr>
        <sz val="11"/>
        <rFont val="돋움"/>
        <family val="3"/>
      </rPr>
      <t>2</t>
    </r>
    <r>
      <rPr>
        <sz val="11"/>
        <rFont val="돋움"/>
        <family val="3"/>
      </rPr>
      <t xml:space="preserve">일 현재
</t>
    </r>
  </si>
  <si>
    <t>MBC Movies MSL 서바이버 중간정리</t>
  </si>
  <si>
    <t>2005년 11월 22일 현재</t>
  </si>
  <si>
    <t>윤종민</t>
  </si>
  <si>
    <t>?</t>
  </si>
  <si>
    <t>박용욱</t>
  </si>
  <si>
    <t>박성준</t>
  </si>
  <si>
    <t>박명수</t>
  </si>
  <si>
    <t>오영종</t>
  </si>
  <si>
    <t xml:space="preserve">? </t>
  </si>
  <si>
    <t>김준영</t>
  </si>
  <si>
    <t>이윤열</t>
  </si>
  <si>
    <t>김근백</t>
  </si>
  <si>
    <t>김승인</t>
  </si>
  <si>
    <t>김정민</t>
  </si>
  <si>
    <t>신정민</t>
  </si>
  <si>
    <t>홍진호</t>
  </si>
  <si>
    <t>?</t>
  </si>
  <si>
    <t>이학주</t>
  </si>
  <si>
    <t>박성준</t>
  </si>
  <si>
    <t>한승엽</t>
  </si>
  <si>
    <t>김준영</t>
  </si>
  <si>
    <t>윤종민</t>
  </si>
  <si>
    <t>이윤열</t>
  </si>
  <si>
    <t>조형근</t>
  </si>
  <si>
    <t>진영수</t>
  </si>
  <si>
    <t>김근백</t>
  </si>
  <si>
    <t>박용욱</t>
  </si>
  <si>
    <t>김승인</t>
  </si>
  <si>
    <t>박태민</t>
  </si>
  <si>
    <t>이주영</t>
  </si>
  <si>
    <t>박지호</t>
  </si>
  <si>
    <t>신정민</t>
  </si>
  <si>
    <t>오영종</t>
  </si>
  <si>
    <t>전상욱</t>
  </si>
  <si>
    <t>염보성</t>
  </si>
  <si>
    <t>홍진호</t>
  </si>
  <si>
    <t>송병구</t>
  </si>
  <si>
    <t>8th MSL
메이저리그 진출!!</t>
  </si>
  <si>
    <t>박명수</t>
  </si>
  <si>
    <t>오프라인
예선</t>
  </si>
  <si>
    <t>박정석</t>
  </si>
  <si>
    <t>2005년 11월 24일 현재</t>
  </si>
  <si>
    <t>김성제</t>
  </si>
  <si>
    <t>3위</t>
  </si>
  <si>
    <t>2위</t>
  </si>
  <si>
    <t>1위</t>
  </si>
  <si>
    <t>이학주 박성준     ?</t>
  </si>
  <si>
    <t>박성훈</t>
  </si>
  <si>
    <t>이주영</t>
  </si>
  <si>
    <t>전상욱</t>
  </si>
  <si>
    <t>송병구</t>
  </si>
  <si>
    <t>박성준</t>
  </si>
  <si>
    <t>김정민</t>
  </si>
  <si>
    <t>.</t>
  </si>
  <si>
    <t>오영종</t>
  </si>
  <si>
    <t>염보성</t>
  </si>
  <si>
    <t>8th MSL</t>
  </si>
  <si>
    <t>서바이버시드</t>
  </si>
  <si>
    <t>서지훈</t>
  </si>
  <si>
    <t>임요환</t>
  </si>
  <si>
    <t>심소명</t>
  </si>
  <si>
    <t>김민구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</si>
</sst>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DBNum4][$-412]General"/>
    <numFmt numFmtId="179" formatCode="[DBNum2][$-412]General"/>
    <numFmt numFmtId="180" formatCode="0_);[Red]\(0\)"/>
    <numFmt numFmtId="181" formatCode="#;\-#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</numFmts>
  <fonts count="1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20"/>
      <name val="굴림체"/>
      <family val="3"/>
    </font>
    <font>
      <sz val="11"/>
      <name val="굴림체"/>
      <family val="3"/>
    </font>
    <font>
      <sz val="28"/>
      <name val="궁서"/>
      <family val="1"/>
    </font>
    <font>
      <sz val="11"/>
      <color indexed="23"/>
      <name val="돋움"/>
      <family val="3"/>
    </font>
    <font>
      <sz val="22"/>
      <name val="휴먼옛체"/>
      <family val="1"/>
    </font>
    <font>
      <b/>
      <sz val="11"/>
      <color indexed="10"/>
      <name val="돋움"/>
      <family val="3"/>
    </font>
    <font>
      <sz val="18"/>
      <name val="새굴림"/>
      <family val="1"/>
    </font>
    <font>
      <sz val="9"/>
      <name val="돋움"/>
      <family val="3"/>
    </font>
    <font>
      <sz val="12"/>
      <name val="돋움"/>
      <family val="3"/>
    </font>
    <font>
      <b/>
      <sz val="9"/>
      <name val="돋움"/>
      <family val="3"/>
    </font>
    <font>
      <b/>
      <sz val="11"/>
      <color indexed="16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>
        <color indexed="8"/>
      </diagonal>
    </border>
    <border diagonalUp="1">
      <left style="thin"/>
      <right style="medium"/>
      <top style="medium"/>
      <bottom style="medium"/>
      <diagonal style="thin">
        <color indexed="8"/>
      </diagonal>
    </border>
    <border diagonalUp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1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0" fillId="3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vertical="center"/>
    </xf>
    <xf numFmtId="0" fontId="0" fillId="3" borderId="0" xfId="0" applyNumberFormat="1" applyFill="1" applyAlignment="1" applyProtection="1">
      <alignment vertical="center"/>
      <protection locked="0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vertical="center"/>
    </xf>
    <xf numFmtId="0" fontId="2" fillId="3" borderId="31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2" fillId="7" borderId="0" xfId="0" applyNumberFormat="1" applyFont="1" applyFill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9" fillId="6" borderId="5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2" borderId="58" xfId="0" applyNumberFormat="1" applyFont="1" applyFill="1" applyBorder="1" applyAlignment="1" applyProtection="1">
      <alignment horizontal="center" vertical="center"/>
      <protection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Border="1" applyAlignment="1" applyProtection="1">
      <alignment horizontal="center" vertical="center"/>
      <protection/>
    </xf>
    <xf numFmtId="0" fontId="2" fillId="0" borderId="6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58" xfId="0" applyNumberFormat="1" applyFont="1" applyBorder="1" applyAlignment="1" applyProtection="1">
      <alignment horizontal="center" vertical="center"/>
      <protection/>
    </xf>
    <xf numFmtId="0" fontId="2" fillId="2" borderId="6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2" borderId="5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0" fontId="3" fillId="0" borderId="71" xfId="0" applyNumberFormat="1" applyFon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7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8" fillId="3" borderId="31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 applyProtection="1">
      <alignment horizontal="right" wrapText="1"/>
      <protection locked="0"/>
    </xf>
    <xf numFmtId="0" fontId="0" fillId="3" borderId="31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181" fontId="2" fillId="0" borderId="11" xfId="0" applyNumberFormat="1" applyFont="1" applyBorder="1" applyAlignment="1" applyProtection="1">
      <alignment horizontal="center" vertical="center"/>
      <protection/>
    </xf>
    <xf numFmtId="181" fontId="2" fillId="2" borderId="11" xfId="0" applyNumberFormat="1" applyFont="1" applyFill="1" applyBorder="1" applyAlignment="1" applyProtection="1">
      <alignment horizontal="center" vertical="center"/>
      <protection/>
    </xf>
    <xf numFmtId="0" fontId="13" fillId="7" borderId="8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3"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24</xdr:row>
      <xdr:rowOff>9525</xdr:rowOff>
    </xdr:from>
    <xdr:to>
      <xdr:col>3</xdr:col>
      <xdr:colOff>180975</xdr:colOff>
      <xdr:row>27</xdr:row>
      <xdr:rowOff>123825</xdr:rowOff>
    </xdr:to>
    <xdr:sp>
      <xdr:nvSpPr>
        <xdr:cNvPr id="1" name="Line 13"/>
        <xdr:cNvSpPr>
          <a:spLocks/>
        </xdr:cNvSpPr>
      </xdr:nvSpPr>
      <xdr:spPr>
        <a:xfrm rot="10800000" flipV="1">
          <a:off x="1057275" y="4124325"/>
          <a:ext cx="0" cy="542925"/>
        </a:xfrm>
        <a:prstGeom prst="line">
          <a:avLst/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180975</xdr:colOff>
      <xdr:row>24</xdr:row>
      <xdr:rowOff>28575</xdr:rowOff>
    </xdr:from>
    <xdr:to>
      <xdr:col>21</xdr:col>
      <xdr:colOff>200025</xdr:colOff>
      <xdr:row>40</xdr:row>
      <xdr:rowOff>161925</xdr:rowOff>
    </xdr:to>
    <xdr:sp>
      <xdr:nvSpPr>
        <xdr:cNvPr id="2" name="AutoShape 55"/>
        <xdr:cNvSpPr>
          <a:spLocks/>
        </xdr:cNvSpPr>
      </xdr:nvSpPr>
      <xdr:spPr>
        <a:xfrm rot="16200000" flipH="1">
          <a:off x="7000875" y="4143375"/>
          <a:ext cx="762000" cy="2514600"/>
        </a:xfrm>
        <a:prstGeom prst="bentConnector3">
          <a:avLst>
            <a:gd name="adj1" fmla="val 8708"/>
            <a:gd name="adj2" fmla="val 557694"/>
            <a:gd name="adj3" fmla="val -273106"/>
          </a:avLst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219075</xdr:colOff>
      <xdr:row>24</xdr:row>
      <xdr:rowOff>28575</xdr:rowOff>
    </xdr:from>
    <xdr:to>
      <xdr:col>18</xdr:col>
      <xdr:colOff>371475</xdr:colOff>
      <xdr:row>28</xdr:row>
      <xdr:rowOff>76200</xdr:rowOff>
    </xdr:to>
    <xdr:sp>
      <xdr:nvSpPr>
        <xdr:cNvPr id="3" name="AutoShape 68"/>
        <xdr:cNvSpPr>
          <a:spLocks/>
        </xdr:cNvSpPr>
      </xdr:nvSpPr>
      <xdr:spPr>
        <a:xfrm rot="16200000" flipH="1">
          <a:off x="6667500" y="4143375"/>
          <a:ext cx="152400" cy="628650"/>
        </a:xfrm>
        <a:prstGeom prst="bentConnector3">
          <a:avLst>
            <a:gd name="adj1" fmla="val 100000"/>
            <a:gd name="adj2" fmla="val 2089999"/>
            <a:gd name="adj3" fmla="val -1269699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9525</xdr:rowOff>
    </xdr:from>
    <xdr:to>
      <xdr:col>5</xdr:col>
      <xdr:colOff>171450</xdr:colOff>
      <xdr:row>23</xdr:row>
      <xdr:rowOff>76200</xdr:rowOff>
    </xdr:to>
    <xdr:sp>
      <xdr:nvSpPr>
        <xdr:cNvPr id="4" name="AutoShape 2"/>
        <xdr:cNvSpPr>
          <a:spLocks/>
        </xdr:cNvSpPr>
      </xdr:nvSpPr>
      <xdr:spPr>
        <a:xfrm rot="16200000">
          <a:off x="1266825" y="3390900"/>
          <a:ext cx="523875" cy="647700"/>
        </a:xfrm>
        <a:prstGeom prst="bentConnector3">
          <a:avLst>
            <a:gd name="adj1" fmla="val -4"/>
            <a:gd name="adj2" fmla="val -785185"/>
            <a:gd name="adj3" fmla="val -189703"/>
          </a:avLst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114300</xdr:rowOff>
    </xdr:from>
    <xdr:to>
      <xdr:col>4</xdr:col>
      <xdr:colOff>190500</xdr:colOff>
      <xdr:row>27</xdr:row>
      <xdr:rowOff>123825</xdr:rowOff>
    </xdr:to>
    <xdr:sp>
      <xdr:nvSpPr>
        <xdr:cNvPr id="5" name="Line 21"/>
        <xdr:cNvSpPr>
          <a:spLocks/>
        </xdr:cNvSpPr>
      </xdr:nvSpPr>
      <xdr:spPr>
        <a:xfrm>
          <a:off x="1438275" y="4076700"/>
          <a:ext cx="0" cy="590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9525</xdr:rowOff>
    </xdr:from>
    <xdr:to>
      <xdr:col>2</xdr:col>
      <xdr:colOff>200025</xdr:colOff>
      <xdr:row>22</xdr:row>
      <xdr:rowOff>133350</xdr:rowOff>
    </xdr:to>
    <xdr:sp>
      <xdr:nvSpPr>
        <xdr:cNvPr id="6" name="Line 3"/>
        <xdr:cNvSpPr>
          <a:spLocks/>
        </xdr:cNvSpPr>
      </xdr:nvSpPr>
      <xdr:spPr>
        <a:xfrm rot="10800000" flipV="1">
          <a:off x="704850" y="3390900"/>
          <a:ext cx="0" cy="552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19050</xdr:rowOff>
    </xdr:from>
    <xdr:to>
      <xdr:col>6</xdr:col>
      <xdr:colOff>180975</xdr:colOff>
      <xdr:row>11</xdr:row>
      <xdr:rowOff>133350</xdr:rowOff>
    </xdr:to>
    <xdr:sp>
      <xdr:nvSpPr>
        <xdr:cNvPr id="7" name="Line 14"/>
        <xdr:cNvSpPr>
          <a:spLocks/>
        </xdr:cNvSpPr>
      </xdr:nvSpPr>
      <xdr:spPr>
        <a:xfrm flipV="1">
          <a:off x="2171700" y="1333500"/>
          <a:ext cx="0" cy="990600"/>
        </a:xfrm>
        <a:prstGeom prst="line">
          <a:avLst/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19050</xdr:rowOff>
    </xdr:from>
    <xdr:to>
      <xdr:col>5</xdr:col>
      <xdr:colOff>180975</xdr:colOff>
      <xdr:row>23</xdr:row>
      <xdr:rowOff>28575</xdr:rowOff>
    </xdr:to>
    <xdr:sp>
      <xdr:nvSpPr>
        <xdr:cNvPr id="8" name="AutoShape 20"/>
        <xdr:cNvSpPr>
          <a:spLocks/>
        </xdr:cNvSpPr>
      </xdr:nvSpPr>
      <xdr:spPr>
        <a:xfrm rot="5400000">
          <a:off x="1438275" y="2514600"/>
          <a:ext cx="361950" cy="1476375"/>
        </a:xfrm>
        <a:prstGeom prst="bentConnector3">
          <a:avLst>
            <a:gd name="adj1" fmla="val 19078"/>
            <a:gd name="adj2" fmla="val -537777"/>
            <a:gd name="adj3" fmla="val -13618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190500</xdr:colOff>
      <xdr:row>12</xdr:row>
      <xdr:rowOff>76200</xdr:rowOff>
    </xdr:from>
    <xdr:to>
      <xdr:col>4</xdr:col>
      <xdr:colOff>352425</xdr:colOff>
      <xdr:row>16</xdr:row>
      <xdr:rowOff>133350</xdr:rowOff>
    </xdr:to>
    <xdr:sp>
      <xdr:nvSpPr>
        <xdr:cNvPr id="9" name="AutoShape 41"/>
        <xdr:cNvSpPr>
          <a:spLocks/>
        </xdr:cNvSpPr>
      </xdr:nvSpPr>
      <xdr:spPr>
        <a:xfrm flipV="1">
          <a:off x="1066800" y="2419350"/>
          <a:ext cx="533400" cy="638175"/>
        </a:xfrm>
        <a:prstGeom prst="bentConnector3">
          <a:avLst>
            <a:gd name="adj1" fmla="val 0"/>
            <a:gd name="adj2" fmla="val 504615"/>
            <a:gd name="adj3" fmla="val -174240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76200</xdr:rowOff>
    </xdr:from>
    <xdr:to>
      <xdr:col>7</xdr:col>
      <xdr:colOff>190500</xdr:colOff>
      <xdr:row>16</xdr:row>
      <xdr:rowOff>133350</xdr:rowOff>
    </xdr:to>
    <xdr:sp>
      <xdr:nvSpPr>
        <xdr:cNvPr id="10" name="AutoShape 42"/>
        <xdr:cNvSpPr>
          <a:spLocks/>
        </xdr:cNvSpPr>
      </xdr:nvSpPr>
      <xdr:spPr>
        <a:xfrm rot="5400000" flipH="1">
          <a:off x="2371725" y="2419350"/>
          <a:ext cx="180975" cy="638175"/>
        </a:xfrm>
        <a:prstGeom prst="bentConnector3">
          <a:avLst>
            <a:gd name="adj1" fmla="val 100000"/>
            <a:gd name="adj2" fmla="val 1689472"/>
            <a:gd name="adj3" fmla="val -391046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9525</xdr:rowOff>
    </xdr:from>
    <xdr:to>
      <xdr:col>6</xdr:col>
      <xdr:colOff>342900</xdr:colOff>
      <xdr:row>33</xdr:row>
      <xdr:rowOff>76200</xdr:rowOff>
    </xdr:to>
    <xdr:sp>
      <xdr:nvSpPr>
        <xdr:cNvPr id="11" name="AutoShape 58"/>
        <xdr:cNvSpPr>
          <a:spLocks/>
        </xdr:cNvSpPr>
      </xdr:nvSpPr>
      <xdr:spPr>
        <a:xfrm>
          <a:off x="1285875" y="4857750"/>
          <a:ext cx="1047750" cy="647700"/>
        </a:xfrm>
        <a:prstGeom prst="bentConnector3">
          <a:avLst>
            <a:gd name="adj1" fmla="val 0"/>
            <a:gd name="adj2" fmla="val -750000"/>
            <a:gd name="adj3" fmla="val -122222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180975</xdr:colOff>
      <xdr:row>19</xdr:row>
      <xdr:rowOff>9525</xdr:rowOff>
    </xdr:from>
    <xdr:to>
      <xdr:col>1</xdr:col>
      <xdr:colOff>180975</xdr:colOff>
      <xdr:row>40</xdr:row>
      <xdr:rowOff>161925</xdr:rowOff>
    </xdr:to>
    <xdr:sp>
      <xdr:nvSpPr>
        <xdr:cNvPr id="12" name="Line 32"/>
        <xdr:cNvSpPr>
          <a:spLocks/>
        </xdr:cNvSpPr>
      </xdr:nvSpPr>
      <xdr:spPr>
        <a:xfrm>
          <a:off x="314325" y="3390900"/>
          <a:ext cx="0" cy="326707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180975</xdr:colOff>
      <xdr:row>19</xdr:row>
      <xdr:rowOff>9525</xdr:rowOff>
    </xdr:from>
    <xdr:to>
      <xdr:col>6</xdr:col>
      <xdr:colOff>180975</xdr:colOff>
      <xdr:row>40</xdr:row>
      <xdr:rowOff>142875</xdr:rowOff>
    </xdr:to>
    <xdr:sp>
      <xdr:nvSpPr>
        <xdr:cNvPr id="13" name="Line 33"/>
        <xdr:cNvSpPr>
          <a:spLocks/>
        </xdr:cNvSpPr>
      </xdr:nvSpPr>
      <xdr:spPr>
        <a:xfrm>
          <a:off x="2171700" y="3390900"/>
          <a:ext cx="0" cy="32480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200025</xdr:colOff>
      <xdr:row>24</xdr:row>
      <xdr:rowOff>9525</xdr:rowOff>
    </xdr:from>
    <xdr:to>
      <xdr:col>2</xdr:col>
      <xdr:colOff>200025</xdr:colOff>
      <xdr:row>40</xdr:row>
      <xdr:rowOff>152400</xdr:rowOff>
    </xdr:to>
    <xdr:sp>
      <xdr:nvSpPr>
        <xdr:cNvPr id="14" name="Line 52"/>
        <xdr:cNvSpPr>
          <a:spLocks/>
        </xdr:cNvSpPr>
      </xdr:nvSpPr>
      <xdr:spPr>
        <a:xfrm flipH="1">
          <a:off x="704850" y="4124325"/>
          <a:ext cx="0" cy="25241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352425</xdr:colOff>
      <xdr:row>29</xdr:row>
      <xdr:rowOff>9525</xdr:rowOff>
    </xdr:from>
    <xdr:to>
      <xdr:col>3</xdr:col>
      <xdr:colOff>352425</xdr:colOff>
      <xdr:row>40</xdr:row>
      <xdr:rowOff>152400</xdr:rowOff>
    </xdr:to>
    <xdr:sp>
      <xdr:nvSpPr>
        <xdr:cNvPr id="15" name="Line 57"/>
        <xdr:cNvSpPr>
          <a:spLocks/>
        </xdr:cNvSpPr>
      </xdr:nvSpPr>
      <xdr:spPr>
        <a:xfrm flipH="1">
          <a:off x="1228725" y="4857750"/>
          <a:ext cx="0" cy="179070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19050</xdr:rowOff>
    </xdr:from>
    <xdr:to>
      <xdr:col>8</xdr:col>
      <xdr:colOff>180975</xdr:colOff>
      <xdr:row>32</xdr:row>
      <xdr:rowOff>133350</xdr:rowOff>
    </xdr:to>
    <xdr:sp>
      <xdr:nvSpPr>
        <xdr:cNvPr id="16" name="AutoShape 69"/>
        <xdr:cNvSpPr>
          <a:spLocks/>
        </xdr:cNvSpPr>
      </xdr:nvSpPr>
      <xdr:spPr>
        <a:xfrm rot="16200000">
          <a:off x="2733675" y="1333500"/>
          <a:ext cx="180975" cy="4076700"/>
        </a:xfrm>
        <a:prstGeom prst="bentConnector3">
          <a:avLst>
            <a:gd name="adj1" fmla="val 30138"/>
            <a:gd name="adj2" fmla="val -2989472"/>
            <a:gd name="adj3" fmla="val -65421"/>
          </a:avLst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9525</xdr:rowOff>
    </xdr:from>
    <xdr:to>
      <xdr:col>8</xdr:col>
      <xdr:colOff>0</xdr:colOff>
      <xdr:row>36</xdr:row>
      <xdr:rowOff>123825</xdr:rowOff>
    </xdr:to>
    <xdr:sp>
      <xdr:nvSpPr>
        <xdr:cNvPr id="17" name="Line 73"/>
        <xdr:cNvSpPr>
          <a:spLocks/>
        </xdr:cNvSpPr>
      </xdr:nvSpPr>
      <xdr:spPr>
        <a:xfrm>
          <a:off x="2733675" y="5591175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9525</xdr:rowOff>
    </xdr:from>
    <xdr:to>
      <xdr:col>13</xdr:col>
      <xdr:colOff>171450</xdr:colOff>
      <xdr:row>23</xdr:row>
      <xdr:rowOff>76200</xdr:rowOff>
    </xdr:to>
    <xdr:sp>
      <xdr:nvSpPr>
        <xdr:cNvPr id="18" name="AutoShape 110"/>
        <xdr:cNvSpPr>
          <a:spLocks/>
        </xdr:cNvSpPr>
      </xdr:nvSpPr>
      <xdr:spPr>
        <a:xfrm rot="16200000">
          <a:off x="4238625" y="3390900"/>
          <a:ext cx="523875" cy="647700"/>
        </a:xfrm>
        <a:prstGeom prst="bentConnector3">
          <a:avLst>
            <a:gd name="adj1" fmla="val -4"/>
            <a:gd name="adj2" fmla="val -785185"/>
            <a:gd name="adj3" fmla="val -189703"/>
          </a:avLst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190500</xdr:colOff>
      <xdr:row>23</xdr:row>
      <xdr:rowOff>114300</xdr:rowOff>
    </xdr:from>
    <xdr:to>
      <xdr:col>12</xdr:col>
      <xdr:colOff>190500</xdr:colOff>
      <xdr:row>27</xdr:row>
      <xdr:rowOff>123825</xdr:rowOff>
    </xdr:to>
    <xdr:sp>
      <xdr:nvSpPr>
        <xdr:cNvPr id="19" name="Line 111"/>
        <xdr:cNvSpPr>
          <a:spLocks/>
        </xdr:cNvSpPr>
      </xdr:nvSpPr>
      <xdr:spPr>
        <a:xfrm>
          <a:off x="4410075" y="4076700"/>
          <a:ext cx="0" cy="590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200025</xdr:colOff>
      <xdr:row>19</xdr:row>
      <xdr:rowOff>9525</xdr:rowOff>
    </xdr:from>
    <xdr:to>
      <xdr:col>10</xdr:col>
      <xdr:colOff>200025</xdr:colOff>
      <xdr:row>22</xdr:row>
      <xdr:rowOff>133350</xdr:rowOff>
    </xdr:to>
    <xdr:sp>
      <xdr:nvSpPr>
        <xdr:cNvPr id="20" name="Line 114"/>
        <xdr:cNvSpPr>
          <a:spLocks/>
        </xdr:cNvSpPr>
      </xdr:nvSpPr>
      <xdr:spPr>
        <a:xfrm rot="10800000" flipV="1">
          <a:off x="3676650" y="3390900"/>
          <a:ext cx="0" cy="552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19050</xdr:rowOff>
    </xdr:from>
    <xdr:to>
      <xdr:col>14</xdr:col>
      <xdr:colOff>180975</xdr:colOff>
      <xdr:row>11</xdr:row>
      <xdr:rowOff>133350</xdr:rowOff>
    </xdr:to>
    <xdr:sp>
      <xdr:nvSpPr>
        <xdr:cNvPr id="21" name="Line 115"/>
        <xdr:cNvSpPr>
          <a:spLocks/>
        </xdr:cNvSpPr>
      </xdr:nvSpPr>
      <xdr:spPr>
        <a:xfrm flipV="1">
          <a:off x="5143500" y="1333500"/>
          <a:ext cx="0" cy="990600"/>
        </a:xfrm>
        <a:prstGeom prst="line">
          <a:avLst/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19050</xdr:rowOff>
    </xdr:from>
    <xdr:to>
      <xdr:col>13</xdr:col>
      <xdr:colOff>180975</xdr:colOff>
      <xdr:row>23</xdr:row>
      <xdr:rowOff>28575</xdr:rowOff>
    </xdr:to>
    <xdr:sp>
      <xdr:nvSpPr>
        <xdr:cNvPr id="22" name="AutoShape 116"/>
        <xdr:cNvSpPr>
          <a:spLocks/>
        </xdr:cNvSpPr>
      </xdr:nvSpPr>
      <xdr:spPr>
        <a:xfrm rot="5400000">
          <a:off x="4410075" y="2514600"/>
          <a:ext cx="361950" cy="1476375"/>
        </a:xfrm>
        <a:prstGeom prst="bentConnector3">
          <a:avLst>
            <a:gd name="adj1" fmla="val 19078"/>
            <a:gd name="adj2" fmla="val -537777"/>
            <a:gd name="adj3" fmla="val -13618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76200</xdr:rowOff>
    </xdr:from>
    <xdr:to>
      <xdr:col>12</xdr:col>
      <xdr:colOff>352425</xdr:colOff>
      <xdr:row>16</xdr:row>
      <xdr:rowOff>133350</xdr:rowOff>
    </xdr:to>
    <xdr:sp>
      <xdr:nvSpPr>
        <xdr:cNvPr id="23" name="AutoShape 117"/>
        <xdr:cNvSpPr>
          <a:spLocks/>
        </xdr:cNvSpPr>
      </xdr:nvSpPr>
      <xdr:spPr>
        <a:xfrm flipV="1">
          <a:off x="4038600" y="2419350"/>
          <a:ext cx="533400" cy="638175"/>
        </a:xfrm>
        <a:prstGeom prst="bentConnector3">
          <a:avLst>
            <a:gd name="adj1" fmla="val 0"/>
            <a:gd name="adj2" fmla="val 504615"/>
            <a:gd name="adj3" fmla="val -174240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190500</xdr:colOff>
      <xdr:row>16</xdr:row>
      <xdr:rowOff>133350</xdr:rowOff>
    </xdr:to>
    <xdr:sp>
      <xdr:nvSpPr>
        <xdr:cNvPr id="24" name="AutoShape 118"/>
        <xdr:cNvSpPr>
          <a:spLocks/>
        </xdr:cNvSpPr>
      </xdr:nvSpPr>
      <xdr:spPr>
        <a:xfrm rot="5400000" flipH="1">
          <a:off x="5343525" y="2419350"/>
          <a:ext cx="180975" cy="638175"/>
        </a:xfrm>
        <a:prstGeom prst="bentConnector3">
          <a:avLst>
            <a:gd name="adj1" fmla="val 100000"/>
            <a:gd name="adj2" fmla="val 1689472"/>
            <a:gd name="adj3" fmla="val -391046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38100</xdr:colOff>
      <xdr:row>29</xdr:row>
      <xdr:rowOff>9525</xdr:rowOff>
    </xdr:from>
    <xdr:to>
      <xdr:col>14</xdr:col>
      <xdr:colOff>342900</xdr:colOff>
      <xdr:row>33</xdr:row>
      <xdr:rowOff>76200</xdr:rowOff>
    </xdr:to>
    <xdr:sp>
      <xdr:nvSpPr>
        <xdr:cNvPr id="25" name="AutoShape 119"/>
        <xdr:cNvSpPr>
          <a:spLocks/>
        </xdr:cNvSpPr>
      </xdr:nvSpPr>
      <xdr:spPr>
        <a:xfrm>
          <a:off x="4257675" y="4857750"/>
          <a:ext cx="1047750" cy="647700"/>
        </a:xfrm>
        <a:prstGeom prst="bentConnector3">
          <a:avLst>
            <a:gd name="adj1" fmla="val 0"/>
            <a:gd name="adj2" fmla="val -750000"/>
            <a:gd name="adj3" fmla="val -122222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9525</xdr:rowOff>
    </xdr:from>
    <xdr:to>
      <xdr:col>9</xdr:col>
      <xdr:colOff>180975</xdr:colOff>
      <xdr:row>40</xdr:row>
      <xdr:rowOff>161925</xdr:rowOff>
    </xdr:to>
    <xdr:sp>
      <xdr:nvSpPr>
        <xdr:cNvPr id="26" name="Line 120"/>
        <xdr:cNvSpPr>
          <a:spLocks/>
        </xdr:cNvSpPr>
      </xdr:nvSpPr>
      <xdr:spPr>
        <a:xfrm>
          <a:off x="3286125" y="3390900"/>
          <a:ext cx="0" cy="326707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180975</xdr:colOff>
      <xdr:row>19</xdr:row>
      <xdr:rowOff>9525</xdr:rowOff>
    </xdr:from>
    <xdr:to>
      <xdr:col>14</xdr:col>
      <xdr:colOff>180975</xdr:colOff>
      <xdr:row>40</xdr:row>
      <xdr:rowOff>142875</xdr:rowOff>
    </xdr:to>
    <xdr:sp>
      <xdr:nvSpPr>
        <xdr:cNvPr id="27" name="Line 121"/>
        <xdr:cNvSpPr>
          <a:spLocks/>
        </xdr:cNvSpPr>
      </xdr:nvSpPr>
      <xdr:spPr>
        <a:xfrm>
          <a:off x="5143500" y="3390900"/>
          <a:ext cx="0" cy="32480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200025</xdr:colOff>
      <xdr:row>24</xdr:row>
      <xdr:rowOff>9525</xdr:rowOff>
    </xdr:from>
    <xdr:to>
      <xdr:col>10</xdr:col>
      <xdr:colOff>200025</xdr:colOff>
      <xdr:row>40</xdr:row>
      <xdr:rowOff>152400</xdr:rowOff>
    </xdr:to>
    <xdr:sp>
      <xdr:nvSpPr>
        <xdr:cNvPr id="28" name="Line 122"/>
        <xdr:cNvSpPr>
          <a:spLocks/>
        </xdr:cNvSpPr>
      </xdr:nvSpPr>
      <xdr:spPr>
        <a:xfrm flipH="1">
          <a:off x="3676650" y="4124325"/>
          <a:ext cx="0" cy="25241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352425</xdr:colOff>
      <xdr:row>29</xdr:row>
      <xdr:rowOff>9525</xdr:rowOff>
    </xdr:from>
    <xdr:to>
      <xdr:col>11</xdr:col>
      <xdr:colOff>352425</xdr:colOff>
      <xdr:row>40</xdr:row>
      <xdr:rowOff>152400</xdr:rowOff>
    </xdr:to>
    <xdr:sp>
      <xdr:nvSpPr>
        <xdr:cNvPr id="29" name="Line 123"/>
        <xdr:cNvSpPr>
          <a:spLocks/>
        </xdr:cNvSpPr>
      </xdr:nvSpPr>
      <xdr:spPr>
        <a:xfrm flipH="1">
          <a:off x="4200525" y="4857750"/>
          <a:ext cx="0" cy="179070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36</xdr:row>
      <xdr:rowOff>123825</xdr:rowOff>
    </xdr:to>
    <xdr:sp>
      <xdr:nvSpPr>
        <xdr:cNvPr id="30" name="Line 125"/>
        <xdr:cNvSpPr>
          <a:spLocks/>
        </xdr:cNvSpPr>
      </xdr:nvSpPr>
      <xdr:spPr>
        <a:xfrm>
          <a:off x="5705475" y="5591175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9525</xdr:rowOff>
    </xdr:from>
    <xdr:to>
      <xdr:col>29</xdr:col>
      <xdr:colOff>171450</xdr:colOff>
      <xdr:row>23</xdr:row>
      <xdr:rowOff>76200</xdr:rowOff>
    </xdr:to>
    <xdr:sp>
      <xdr:nvSpPr>
        <xdr:cNvPr id="31" name="AutoShape 127"/>
        <xdr:cNvSpPr>
          <a:spLocks/>
        </xdr:cNvSpPr>
      </xdr:nvSpPr>
      <xdr:spPr>
        <a:xfrm rot="16200000">
          <a:off x="10182225" y="3390900"/>
          <a:ext cx="523875" cy="647700"/>
        </a:xfrm>
        <a:prstGeom prst="bentConnector3">
          <a:avLst>
            <a:gd name="adj1" fmla="val -4"/>
            <a:gd name="adj2" fmla="val -785185"/>
            <a:gd name="adj3" fmla="val -189703"/>
          </a:avLst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190500</xdr:colOff>
      <xdr:row>23</xdr:row>
      <xdr:rowOff>114300</xdr:rowOff>
    </xdr:from>
    <xdr:to>
      <xdr:col>28</xdr:col>
      <xdr:colOff>190500</xdr:colOff>
      <xdr:row>27</xdr:row>
      <xdr:rowOff>123825</xdr:rowOff>
    </xdr:to>
    <xdr:sp>
      <xdr:nvSpPr>
        <xdr:cNvPr id="32" name="Line 128"/>
        <xdr:cNvSpPr>
          <a:spLocks/>
        </xdr:cNvSpPr>
      </xdr:nvSpPr>
      <xdr:spPr>
        <a:xfrm>
          <a:off x="10353675" y="4076700"/>
          <a:ext cx="0" cy="590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200025</xdr:colOff>
      <xdr:row>19</xdr:row>
      <xdr:rowOff>9525</xdr:rowOff>
    </xdr:from>
    <xdr:to>
      <xdr:col>26</xdr:col>
      <xdr:colOff>200025</xdr:colOff>
      <xdr:row>22</xdr:row>
      <xdr:rowOff>133350</xdr:rowOff>
    </xdr:to>
    <xdr:sp>
      <xdr:nvSpPr>
        <xdr:cNvPr id="33" name="Line 131"/>
        <xdr:cNvSpPr>
          <a:spLocks/>
        </xdr:cNvSpPr>
      </xdr:nvSpPr>
      <xdr:spPr>
        <a:xfrm rot="10800000" flipV="1">
          <a:off x="9620250" y="3390900"/>
          <a:ext cx="0" cy="552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19050</xdr:rowOff>
    </xdr:from>
    <xdr:to>
      <xdr:col>30</xdr:col>
      <xdr:colOff>0</xdr:colOff>
      <xdr:row>11</xdr:row>
      <xdr:rowOff>133350</xdr:rowOff>
    </xdr:to>
    <xdr:sp>
      <xdr:nvSpPr>
        <xdr:cNvPr id="34" name="Line 132"/>
        <xdr:cNvSpPr>
          <a:spLocks/>
        </xdr:cNvSpPr>
      </xdr:nvSpPr>
      <xdr:spPr>
        <a:xfrm flipV="1">
          <a:off x="10906125" y="1333500"/>
          <a:ext cx="0" cy="990600"/>
        </a:xfrm>
        <a:prstGeom prst="line">
          <a:avLst/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190500</xdr:colOff>
      <xdr:row>12</xdr:row>
      <xdr:rowOff>76200</xdr:rowOff>
    </xdr:from>
    <xdr:to>
      <xdr:col>28</xdr:col>
      <xdr:colOff>352425</xdr:colOff>
      <xdr:row>16</xdr:row>
      <xdr:rowOff>133350</xdr:rowOff>
    </xdr:to>
    <xdr:sp>
      <xdr:nvSpPr>
        <xdr:cNvPr id="35" name="AutoShape 134"/>
        <xdr:cNvSpPr>
          <a:spLocks/>
        </xdr:cNvSpPr>
      </xdr:nvSpPr>
      <xdr:spPr>
        <a:xfrm flipV="1">
          <a:off x="9982200" y="2419350"/>
          <a:ext cx="533400" cy="638175"/>
        </a:xfrm>
        <a:prstGeom prst="bentConnector3">
          <a:avLst>
            <a:gd name="adj1" fmla="val 0"/>
            <a:gd name="adj2" fmla="val 504615"/>
            <a:gd name="adj3" fmla="val -174240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9525</xdr:colOff>
      <xdr:row>12</xdr:row>
      <xdr:rowOff>76200</xdr:rowOff>
    </xdr:from>
    <xdr:to>
      <xdr:col>31</xdr:col>
      <xdr:colOff>190500</xdr:colOff>
      <xdr:row>16</xdr:row>
      <xdr:rowOff>133350</xdr:rowOff>
    </xdr:to>
    <xdr:sp>
      <xdr:nvSpPr>
        <xdr:cNvPr id="36" name="AutoShape 135"/>
        <xdr:cNvSpPr>
          <a:spLocks/>
        </xdr:cNvSpPr>
      </xdr:nvSpPr>
      <xdr:spPr>
        <a:xfrm rot="5400000" flipH="1">
          <a:off x="11287125" y="2419350"/>
          <a:ext cx="180975" cy="638175"/>
        </a:xfrm>
        <a:prstGeom prst="bentConnector3">
          <a:avLst>
            <a:gd name="adj1" fmla="val 100000"/>
            <a:gd name="adj2" fmla="val 1689472"/>
            <a:gd name="adj3" fmla="val -391046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9525</xdr:rowOff>
    </xdr:from>
    <xdr:to>
      <xdr:col>30</xdr:col>
      <xdr:colOff>342900</xdr:colOff>
      <xdr:row>33</xdr:row>
      <xdr:rowOff>76200</xdr:rowOff>
    </xdr:to>
    <xdr:sp>
      <xdr:nvSpPr>
        <xdr:cNvPr id="37" name="AutoShape 136"/>
        <xdr:cNvSpPr>
          <a:spLocks/>
        </xdr:cNvSpPr>
      </xdr:nvSpPr>
      <xdr:spPr>
        <a:xfrm>
          <a:off x="10201275" y="4857750"/>
          <a:ext cx="1047750" cy="647700"/>
        </a:xfrm>
        <a:prstGeom prst="bentConnector3">
          <a:avLst>
            <a:gd name="adj1" fmla="val 0"/>
            <a:gd name="adj2" fmla="val -750000"/>
            <a:gd name="adj3" fmla="val -122222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25</xdr:col>
      <xdr:colOff>180975</xdr:colOff>
      <xdr:row>19</xdr:row>
      <xdr:rowOff>9525</xdr:rowOff>
    </xdr:from>
    <xdr:to>
      <xdr:col>25</xdr:col>
      <xdr:colOff>180975</xdr:colOff>
      <xdr:row>40</xdr:row>
      <xdr:rowOff>161925</xdr:rowOff>
    </xdr:to>
    <xdr:sp>
      <xdr:nvSpPr>
        <xdr:cNvPr id="38" name="Line 137"/>
        <xdr:cNvSpPr>
          <a:spLocks/>
        </xdr:cNvSpPr>
      </xdr:nvSpPr>
      <xdr:spPr>
        <a:xfrm>
          <a:off x="9229725" y="3390900"/>
          <a:ext cx="0" cy="326707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180975</xdr:colOff>
      <xdr:row>19</xdr:row>
      <xdr:rowOff>9525</xdr:rowOff>
    </xdr:from>
    <xdr:to>
      <xdr:col>30</xdr:col>
      <xdr:colOff>180975</xdr:colOff>
      <xdr:row>40</xdr:row>
      <xdr:rowOff>142875</xdr:rowOff>
    </xdr:to>
    <xdr:sp>
      <xdr:nvSpPr>
        <xdr:cNvPr id="39" name="Line 138"/>
        <xdr:cNvSpPr>
          <a:spLocks/>
        </xdr:cNvSpPr>
      </xdr:nvSpPr>
      <xdr:spPr>
        <a:xfrm>
          <a:off x="11087100" y="3390900"/>
          <a:ext cx="0" cy="32480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9525</xdr:rowOff>
    </xdr:from>
    <xdr:to>
      <xdr:col>26</xdr:col>
      <xdr:colOff>200025</xdr:colOff>
      <xdr:row>40</xdr:row>
      <xdr:rowOff>152400</xdr:rowOff>
    </xdr:to>
    <xdr:sp>
      <xdr:nvSpPr>
        <xdr:cNvPr id="40" name="Line 139"/>
        <xdr:cNvSpPr>
          <a:spLocks/>
        </xdr:cNvSpPr>
      </xdr:nvSpPr>
      <xdr:spPr>
        <a:xfrm flipH="1">
          <a:off x="9620250" y="4124325"/>
          <a:ext cx="0" cy="25241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352425</xdr:colOff>
      <xdr:row>29</xdr:row>
      <xdr:rowOff>9525</xdr:rowOff>
    </xdr:from>
    <xdr:to>
      <xdr:col>27</xdr:col>
      <xdr:colOff>352425</xdr:colOff>
      <xdr:row>40</xdr:row>
      <xdr:rowOff>152400</xdr:rowOff>
    </xdr:to>
    <xdr:sp>
      <xdr:nvSpPr>
        <xdr:cNvPr id="41" name="Line 140"/>
        <xdr:cNvSpPr>
          <a:spLocks/>
        </xdr:cNvSpPr>
      </xdr:nvSpPr>
      <xdr:spPr>
        <a:xfrm flipH="1">
          <a:off x="10144125" y="4857750"/>
          <a:ext cx="0" cy="179070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9525</xdr:rowOff>
    </xdr:from>
    <xdr:to>
      <xdr:col>32</xdr:col>
      <xdr:colOff>0</xdr:colOff>
      <xdr:row>36</xdr:row>
      <xdr:rowOff>123825</xdr:rowOff>
    </xdr:to>
    <xdr:sp>
      <xdr:nvSpPr>
        <xdr:cNvPr id="42" name="Line 142"/>
        <xdr:cNvSpPr>
          <a:spLocks/>
        </xdr:cNvSpPr>
      </xdr:nvSpPr>
      <xdr:spPr>
        <a:xfrm>
          <a:off x="11649075" y="5591175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190500</xdr:colOff>
      <xdr:row>13</xdr:row>
      <xdr:rowOff>19050</xdr:rowOff>
    </xdr:from>
    <xdr:to>
      <xdr:col>30</xdr:col>
      <xdr:colOff>9525</xdr:colOff>
      <xdr:row>23</xdr:row>
      <xdr:rowOff>47625</xdr:rowOff>
    </xdr:to>
    <xdr:sp>
      <xdr:nvSpPr>
        <xdr:cNvPr id="43" name="AutoShape 143"/>
        <xdr:cNvSpPr>
          <a:spLocks/>
        </xdr:cNvSpPr>
      </xdr:nvSpPr>
      <xdr:spPr>
        <a:xfrm rot="5400000">
          <a:off x="10353675" y="2514600"/>
          <a:ext cx="561975" cy="1495425"/>
        </a:xfrm>
        <a:prstGeom prst="bentConnector3">
          <a:avLst>
            <a:gd name="adj1" fmla="val 24560"/>
            <a:gd name="adj2" fmla="val -463157"/>
            <a:gd name="adj3" fmla="val -71146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9525</xdr:rowOff>
    </xdr:from>
    <xdr:to>
      <xdr:col>21</xdr:col>
      <xdr:colOff>171450</xdr:colOff>
      <xdr:row>23</xdr:row>
      <xdr:rowOff>76200</xdr:rowOff>
    </xdr:to>
    <xdr:sp>
      <xdr:nvSpPr>
        <xdr:cNvPr id="44" name="AutoShape 144"/>
        <xdr:cNvSpPr>
          <a:spLocks/>
        </xdr:cNvSpPr>
      </xdr:nvSpPr>
      <xdr:spPr>
        <a:xfrm rot="16200000">
          <a:off x="7210425" y="3390900"/>
          <a:ext cx="523875" cy="647700"/>
        </a:xfrm>
        <a:prstGeom prst="bentConnector3">
          <a:avLst>
            <a:gd name="adj1" fmla="val -4"/>
            <a:gd name="adj2" fmla="val -785185"/>
            <a:gd name="adj3" fmla="val -189703"/>
          </a:avLst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190500</xdr:colOff>
      <xdr:row>23</xdr:row>
      <xdr:rowOff>114300</xdr:rowOff>
    </xdr:from>
    <xdr:to>
      <xdr:col>20</xdr:col>
      <xdr:colOff>190500</xdr:colOff>
      <xdr:row>27</xdr:row>
      <xdr:rowOff>123825</xdr:rowOff>
    </xdr:to>
    <xdr:sp>
      <xdr:nvSpPr>
        <xdr:cNvPr id="45" name="Line 145"/>
        <xdr:cNvSpPr>
          <a:spLocks/>
        </xdr:cNvSpPr>
      </xdr:nvSpPr>
      <xdr:spPr>
        <a:xfrm>
          <a:off x="7381875" y="4076700"/>
          <a:ext cx="0" cy="590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200025</xdr:colOff>
      <xdr:row>19</xdr:row>
      <xdr:rowOff>9525</xdr:rowOff>
    </xdr:from>
    <xdr:to>
      <xdr:col>18</xdr:col>
      <xdr:colOff>200025</xdr:colOff>
      <xdr:row>22</xdr:row>
      <xdr:rowOff>133350</xdr:rowOff>
    </xdr:to>
    <xdr:sp>
      <xdr:nvSpPr>
        <xdr:cNvPr id="46" name="Line 146"/>
        <xdr:cNvSpPr>
          <a:spLocks/>
        </xdr:cNvSpPr>
      </xdr:nvSpPr>
      <xdr:spPr>
        <a:xfrm rot="10800000" flipV="1">
          <a:off x="6648450" y="3390900"/>
          <a:ext cx="0" cy="552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19050</xdr:rowOff>
    </xdr:from>
    <xdr:to>
      <xdr:col>22</xdr:col>
      <xdr:colOff>0</xdr:colOff>
      <xdr:row>11</xdr:row>
      <xdr:rowOff>133350</xdr:rowOff>
    </xdr:to>
    <xdr:sp>
      <xdr:nvSpPr>
        <xdr:cNvPr id="47" name="Line 147"/>
        <xdr:cNvSpPr>
          <a:spLocks/>
        </xdr:cNvSpPr>
      </xdr:nvSpPr>
      <xdr:spPr>
        <a:xfrm flipV="1">
          <a:off x="7934325" y="1333500"/>
          <a:ext cx="0" cy="990600"/>
        </a:xfrm>
        <a:prstGeom prst="line">
          <a:avLst/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190500</xdr:colOff>
      <xdr:row>12</xdr:row>
      <xdr:rowOff>76200</xdr:rowOff>
    </xdr:from>
    <xdr:to>
      <xdr:col>20</xdr:col>
      <xdr:colOff>352425</xdr:colOff>
      <xdr:row>16</xdr:row>
      <xdr:rowOff>133350</xdr:rowOff>
    </xdr:to>
    <xdr:sp>
      <xdr:nvSpPr>
        <xdr:cNvPr id="48" name="AutoShape 148"/>
        <xdr:cNvSpPr>
          <a:spLocks/>
        </xdr:cNvSpPr>
      </xdr:nvSpPr>
      <xdr:spPr>
        <a:xfrm flipV="1">
          <a:off x="7010400" y="2419350"/>
          <a:ext cx="533400" cy="638175"/>
        </a:xfrm>
        <a:prstGeom prst="bentConnector3">
          <a:avLst>
            <a:gd name="adj1" fmla="val 0"/>
            <a:gd name="adj2" fmla="val 504615"/>
            <a:gd name="adj3" fmla="val -174240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76200</xdr:rowOff>
    </xdr:from>
    <xdr:to>
      <xdr:col>23</xdr:col>
      <xdr:colOff>190500</xdr:colOff>
      <xdr:row>16</xdr:row>
      <xdr:rowOff>133350</xdr:rowOff>
    </xdr:to>
    <xdr:sp>
      <xdr:nvSpPr>
        <xdr:cNvPr id="49" name="AutoShape 149"/>
        <xdr:cNvSpPr>
          <a:spLocks/>
        </xdr:cNvSpPr>
      </xdr:nvSpPr>
      <xdr:spPr>
        <a:xfrm rot="5400000" flipH="1">
          <a:off x="8315325" y="2419350"/>
          <a:ext cx="180975" cy="638175"/>
        </a:xfrm>
        <a:prstGeom prst="bentConnector3">
          <a:avLst>
            <a:gd name="adj1" fmla="val 100000"/>
            <a:gd name="adj2" fmla="val 1689472"/>
            <a:gd name="adj3" fmla="val -391046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180975</xdr:colOff>
      <xdr:row>19</xdr:row>
      <xdr:rowOff>9525</xdr:rowOff>
    </xdr:from>
    <xdr:to>
      <xdr:col>17</xdr:col>
      <xdr:colOff>180975</xdr:colOff>
      <xdr:row>40</xdr:row>
      <xdr:rowOff>161925</xdr:rowOff>
    </xdr:to>
    <xdr:sp>
      <xdr:nvSpPr>
        <xdr:cNvPr id="50" name="Line 150"/>
        <xdr:cNvSpPr>
          <a:spLocks/>
        </xdr:cNvSpPr>
      </xdr:nvSpPr>
      <xdr:spPr>
        <a:xfrm>
          <a:off x="6257925" y="3390900"/>
          <a:ext cx="0" cy="326707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180975</xdr:colOff>
      <xdr:row>19</xdr:row>
      <xdr:rowOff>9525</xdr:rowOff>
    </xdr:from>
    <xdr:to>
      <xdr:col>22</xdr:col>
      <xdr:colOff>180975</xdr:colOff>
      <xdr:row>40</xdr:row>
      <xdr:rowOff>142875</xdr:rowOff>
    </xdr:to>
    <xdr:sp>
      <xdr:nvSpPr>
        <xdr:cNvPr id="51" name="Line 151"/>
        <xdr:cNvSpPr>
          <a:spLocks/>
        </xdr:cNvSpPr>
      </xdr:nvSpPr>
      <xdr:spPr>
        <a:xfrm>
          <a:off x="8115300" y="3390900"/>
          <a:ext cx="0" cy="32480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9525</xdr:rowOff>
    </xdr:from>
    <xdr:to>
      <xdr:col>24</xdr:col>
      <xdr:colOff>0</xdr:colOff>
      <xdr:row>36</xdr:row>
      <xdr:rowOff>123825</xdr:rowOff>
    </xdr:to>
    <xdr:sp>
      <xdr:nvSpPr>
        <xdr:cNvPr id="52" name="Line 154"/>
        <xdr:cNvSpPr>
          <a:spLocks/>
        </xdr:cNvSpPr>
      </xdr:nvSpPr>
      <xdr:spPr>
        <a:xfrm>
          <a:off x="8677275" y="5591175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190500</xdr:colOff>
      <xdr:row>13</xdr:row>
      <xdr:rowOff>19050</xdr:rowOff>
    </xdr:from>
    <xdr:to>
      <xdr:col>22</xdr:col>
      <xdr:colOff>9525</xdr:colOff>
      <xdr:row>23</xdr:row>
      <xdr:rowOff>47625</xdr:rowOff>
    </xdr:to>
    <xdr:sp>
      <xdr:nvSpPr>
        <xdr:cNvPr id="53" name="AutoShape 155"/>
        <xdr:cNvSpPr>
          <a:spLocks/>
        </xdr:cNvSpPr>
      </xdr:nvSpPr>
      <xdr:spPr>
        <a:xfrm rot="5400000">
          <a:off x="7381875" y="2514600"/>
          <a:ext cx="561975" cy="1495425"/>
        </a:xfrm>
        <a:prstGeom prst="bentConnector3">
          <a:avLst>
            <a:gd name="adj1" fmla="val 24560"/>
            <a:gd name="adj2" fmla="val -463157"/>
            <a:gd name="adj3" fmla="val -71146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19050</xdr:rowOff>
    </xdr:from>
    <xdr:to>
      <xdr:col>16</xdr:col>
      <xdr:colOff>180975</xdr:colOff>
      <xdr:row>32</xdr:row>
      <xdr:rowOff>133350</xdr:rowOff>
    </xdr:to>
    <xdr:sp>
      <xdr:nvSpPr>
        <xdr:cNvPr id="54" name="AutoShape 156"/>
        <xdr:cNvSpPr>
          <a:spLocks/>
        </xdr:cNvSpPr>
      </xdr:nvSpPr>
      <xdr:spPr>
        <a:xfrm rot="16200000">
          <a:off x="5705475" y="1333500"/>
          <a:ext cx="180975" cy="4076700"/>
        </a:xfrm>
        <a:prstGeom prst="bentConnector3">
          <a:avLst>
            <a:gd name="adj1" fmla="val 30138"/>
            <a:gd name="adj2" fmla="val -2989472"/>
            <a:gd name="adj3" fmla="val -65421"/>
          </a:avLst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19050</xdr:rowOff>
    </xdr:from>
    <xdr:to>
      <xdr:col>24</xdr:col>
      <xdr:colOff>180975</xdr:colOff>
      <xdr:row>32</xdr:row>
      <xdr:rowOff>133350</xdr:rowOff>
    </xdr:to>
    <xdr:sp>
      <xdr:nvSpPr>
        <xdr:cNvPr id="55" name="AutoShape 157"/>
        <xdr:cNvSpPr>
          <a:spLocks/>
        </xdr:cNvSpPr>
      </xdr:nvSpPr>
      <xdr:spPr>
        <a:xfrm rot="16200000">
          <a:off x="8677275" y="1333500"/>
          <a:ext cx="180975" cy="4076700"/>
        </a:xfrm>
        <a:prstGeom prst="bentConnector3">
          <a:avLst>
            <a:gd name="adj1" fmla="val 30138"/>
            <a:gd name="adj2" fmla="val -2989472"/>
            <a:gd name="adj3" fmla="val -65421"/>
          </a:avLst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19050</xdr:rowOff>
    </xdr:from>
    <xdr:to>
      <xdr:col>32</xdr:col>
      <xdr:colOff>180975</xdr:colOff>
      <xdr:row>32</xdr:row>
      <xdr:rowOff>133350</xdr:rowOff>
    </xdr:to>
    <xdr:sp>
      <xdr:nvSpPr>
        <xdr:cNvPr id="56" name="AutoShape 158"/>
        <xdr:cNvSpPr>
          <a:spLocks/>
        </xdr:cNvSpPr>
      </xdr:nvSpPr>
      <xdr:spPr>
        <a:xfrm rot="16200000">
          <a:off x="11649075" y="1333500"/>
          <a:ext cx="180975" cy="4076700"/>
        </a:xfrm>
        <a:prstGeom prst="bentConnector3">
          <a:avLst>
            <a:gd name="adj1" fmla="val 30138"/>
            <a:gd name="adj2" fmla="val -2989472"/>
            <a:gd name="adj3" fmla="val -65421"/>
          </a:avLst>
        </a:prstGeom>
        <a:noFill/>
        <a:ln w="381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38100</xdr:colOff>
      <xdr:row>29</xdr:row>
      <xdr:rowOff>9525</xdr:rowOff>
    </xdr:from>
    <xdr:to>
      <xdr:col>22</xdr:col>
      <xdr:colOff>342900</xdr:colOff>
      <xdr:row>33</xdr:row>
      <xdr:rowOff>76200</xdr:rowOff>
    </xdr:to>
    <xdr:sp>
      <xdr:nvSpPr>
        <xdr:cNvPr id="57" name="AutoShape 159"/>
        <xdr:cNvSpPr>
          <a:spLocks/>
        </xdr:cNvSpPr>
      </xdr:nvSpPr>
      <xdr:spPr>
        <a:xfrm>
          <a:off x="7229475" y="4857750"/>
          <a:ext cx="1047750" cy="647700"/>
        </a:xfrm>
        <a:prstGeom prst="bentConnector3">
          <a:avLst>
            <a:gd name="adj1" fmla="val 0"/>
            <a:gd name="adj2" fmla="val -750000"/>
            <a:gd name="adj3" fmla="val -122222"/>
          </a:avLst>
        </a:prstGeom>
        <a:noFill/>
        <a:ln w="25400" cmpd="sng">
          <a:solidFill>
            <a:srgbClr val="00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352425</xdr:colOff>
      <xdr:row>29</xdr:row>
      <xdr:rowOff>9525</xdr:rowOff>
    </xdr:from>
    <xdr:to>
      <xdr:col>19</xdr:col>
      <xdr:colOff>352425</xdr:colOff>
      <xdr:row>40</xdr:row>
      <xdr:rowOff>152400</xdr:rowOff>
    </xdr:to>
    <xdr:sp>
      <xdr:nvSpPr>
        <xdr:cNvPr id="58" name="Line 160"/>
        <xdr:cNvSpPr>
          <a:spLocks/>
        </xdr:cNvSpPr>
      </xdr:nvSpPr>
      <xdr:spPr>
        <a:xfrm flipH="1">
          <a:off x="7172325" y="4857750"/>
          <a:ext cx="0" cy="179070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28</xdr:row>
      <xdr:rowOff>38100</xdr:rowOff>
    </xdr:from>
    <xdr:to>
      <xdr:col>16</xdr:col>
      <xdr:colOff>238125</xdr:colOff>
      <xdr:row>30</xdr:row>
      <xdr:rowOff>152400</xdr:rowOff>
    </xdr:to>
    <xdr:sp>
      <xdr:nvSpPr>
        <xdr:cNvPr id="1" name="AutoShape 1"/>
        <xdr:cNvSpPr>
          <a:spLocks/>
        </xdr:cNvSpPr>
      </xdr:nvSpPr>
      <xdr:spPr>
        <a:xfrm rot="16200000" flipH="1">
          <a:off x="7591425" y="5629275"/>
          <a:ext cx="228600" cy="457200"/>
        </a:xfrm>
        <a:prstGeom prst="bentConnector3">
          <a:avLst>
            <a:gd name="adj1" fmla="val 2100000"/>
            <a:gd name="adj2" fmla="val -165833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295275</xdr:colOff>
      <xdr:row>8</xdr:row>
      <xdr:rowOff>38100</xdr:rowOff>
    </xdr:from>
    <xdr:to>
      <xdr:col>14</xdr:col>
      <xdr:colOff>0</xdr:colOff>
      <xdr:row>42</xdr:row>
      <xdr:rowOff>104775</xdr:rowOff>
    </xdr:to>
    <xdr:sp>
      <xdr:nvSpPr>
        <xdr:cNvPr id="2" name="AutoShape 2"/>
        <xdr:cNvSpPr>
          <a:spLocks/>
        </xdr:cNvSpPr>
      </xdr:nvSpPr>
      <xdr:spPr>
        <a:xfrm rot="5400000">
          <a:off x="6362700" y="2105025"/>
          <a:ext cx="209550" cy="6048375"/>
        </a:xfrm>
        <a:prstGeom prst="bentConnector3">
          <a:avLst>
            <a:gd name="adj1" fmla="val 25185"/>
            <a:gd name="adj2" fmla="val -1004546"/>
            <a:gd name="adj3" fmla="val -108662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723900</xdr:rowOff>
    </xdr:from>
    <xdr:to>
      <xdr:col>5</xdr:col>
      <xdr:colOff>0</xdr:colOff>
      <xdr:row>5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381000" y="723900"/>
          <a:ext cx="1647825" cy="93345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28575</xdr:rowOff>
    </xdr:from>
    <xdr:to>
      <xdr:col>2</xdr:col>
      <xdr:colOff>266700</xdr:colOff>
      <xdr:row>18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781050" y="3505200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266700</xdr:colOff>
      <xdr:row>16</xdr:row>
      <xdr:rowOff>38100</xdr:rowOff>
    </xdr:from>
    <xdr:to>
      <xdr:col>8</xdr:col>
      <xdr:colOff>266700</xdr:colOff>
      <xdr:row>18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3810000" y="351472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257175</xdr:colOff>
      <xdr:row>24</xdr:row>
      <xdr:rowOff>38100</xdr:rowOff>
    </xdr:from>
    <xdr:to>
      <xdr:col>5</xdr:col>
      <xdr:colOff>257175</xdr:colOff>
      <xdr:row>26</xdr:row>
      <xdr:rowOff>142875</xdr:rowOff>
    </xdr:to>
    <xdr:sp>
      <xdr:nvSpPr>
        <xdr:cNvPr id="6" name="Line 6"/>
        <xdr:cNvSpPr>
          <a:spLocks/>
        </xdr:cNvSpPr>
      </xdr:nvSpPr>
      <xdr:spPr>
        <a:xfrm rot="10800000" flipV="1">
          <a:off x="2286000" y="492442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257175</xdr:colOff>
      <xdr:row>24</xdr:row>
      <xdr:rowOff>38100</xdr:rowOff>
    </xdr:from>
    <xdr:to>
      <xdr:col>11</xdr:col>
      <xdr:colOff>257175</xdr:colOff>
      <xdr:row>26</xdr:row>
      <xdr:rowOff>142875</xdr:rowOff>
    </xdr:to>
    <xdr:sp>
      <xdr:nvSpPr>
        <xdr:cNvPr id="7" name="Line 7"/>
        <xdr:cNvSpPr>
          <a:spLocks/>
        </xdr:cNvSpPr>
      </xdr:nvSpPr>
      <xdr:spPr>
        <a:xfrm rot="10800000" flipV="1">
          <a:off x="5314950" y="492442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295275</xdr:colOff>
      <xdr:row>20</xdr:row>
      <xdr:rowOff>38100</xdr:rowOff>
    </xdr:from>
    <xdr:to>
      <xdr:col>6</xdr:col>
      <xdr:colOff>247650</xdr:colOff>
      <xdr:row>22</xdr:row>
      <xdr:rowOff>152400</xdr:rowOff>
    </xdr:to>
    <xdr:sp>
      <xdr:nvSpPr>
        <xdr:cNvPr id="8" name="AutoShape 8"/>
        <xdr:cNvSpPr>
          <a:spLocks/>
        </xdr:cNvSpPr>
      </xdr:nvSpPr>
      <xdr:spPr>
        <a:xfrm rot="16200000" flipH="1">
          <a:off x="2324100" y="4219575"/>
          <a:ext cx="457200" cy="457200"/>
        </a:xfrm>
        <a:prstGeom prst="bentConnector3">
          <a:avLst>
            <a:gd name="adj1" fmla="val 33328"/>
            <a:gd name="adj2" fmla="val 729166"/>
            <a:gd name="adj3" fmla="val -502083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276225</xdr:colOff>
      <xdr:row>20</xdr:row>
      <xdr:rowOff>38100</xdr:rowOff>
    </xdr:from>
    <xdr:to>
      <xdr:col>12</xdr:col>
      <xdr:colOff>228600</xdr:colOff>
      <xdr:row>22</xdr:row>
      <xdr:rowOff>152400</xdr:rowOff>
    </xdr:to>
    <xdr:sp>
      <xdr:nvSpPr>
        <xdr:cNvPr id="9" name="AutoShape 9"/>
        <xdr:cNvSpPr>
          <a:spLocks/>
        </xdr:cNvSpPr>
      </xdr:nvSpPr>
      <xdr:spPr>
        <a:xfrm rot="16200000" flipH="1">
          <a:off x="5334000" y="4219575"/>
          <a:ext cx="457200" cy="457200"/>
        </a:xfrm>
        <a:prstGeom prst="bentConnector3">
          <a:avLst>
            <a:gd name="adj1" fmla="val 29166"/>
            <a:gd name="adj2" fmla="val 729166"/>
            <a:gd name="adj3" fmla="val -502083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228600</xdr:colOff>
      <xdr:row>20</xdr:row>
      <xdr:rowOff>47625</xdr:rowOff>
    </xdr:from>
    <xdr:to>
      <xdr:col>17</xdr:col>
      <xdr:colOff>285750</xdr:colOff>
      <xdr:row>22</xdr:row>
      <xdr:rowOff>142875</xdr:rowOff>
    </xdr:to>
    <xdr:sp>
      <xdr:nvSpPr>
        <xdr:cNvPr id="10" name="AutoShape 10"/>
        <xdr:cNvSpPr>
          <a:spLocks/>
        </xdr:cNvSpPr>
      </xdr:nvSpPr>
      <xdr:spPr>
        <a:xfrm rot="5400000">
          <a:off x="7305675" y="4229100"/>
          <a:ext cx="1066800" cy="438150"/>
        </a:xfrm>
        <a:prstGeom prst="bentConnector3">
          <a:avLst>
            <a:gd name="adj1" fmla="val 60865"/>
            <a:gd name="adj2" fmla="val -902564"/>
            <a:gd name="adj3" fmla="val -1906523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238125</xdr:colOff>
      <xdr:row>16</xdr:row>
      <xdr:rowOff>38100</xdr:rowOff>
    </xdr:from>
    <xdr:to>
      <xdr:col>12</xdr:col>
      <xdr:colOff>247650</xdr:colOff>
      <xdr:row>18</xdr:row>
      <xdr:rowOff>152400</xdr:rowOff>
    </xdr:to>
    <xdr:sp>
      <xdr:nvSpPr>
        <xdr:cNvPr id="11" name="AutoShape 11"/>
        <xdr:cNvSpPr>
          <a:spLocks/>
        </xdr:cNvSpPr>
      </xdr:nvSpPr>
      <xdr:spPr>
        <a:xfrm rot="16200000" flipH="1">
          <a:off x="4286250" y="3514725"/>
          <a:ext cx="1524000" cy="457200"/>
        </a:xfrm>
        <a:prstGeom prst="bentConnector3">
          <a:avLst>
            <a:gd name="adj1" fmla="val 51217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257175</xdr:colOff>
      <xdr:row>16</xdr:row>
      <xdr:rowOff>47625</xdr:rowOff>
    </xdr:from>
    <xdr:to>
      <xdr:col>6</xdr:col>
      <xdr:colOff>266700</xdr:colOff>
      <xdr:row>18</xdr:row>
      <xdr:rowOff>161925</xdr:rowOff>
    </xdr:to>
    <xdr:sp>
      <xdr:nvSpPr>
        <xdr:cNvPr id="12" name="AutoShape 12"/>
        <xdr:cNvSpPr>
          <a:spLocks/>
        </xdr:cNvSpPr>
      </xdr:nvSpPr>
      <xdr:spPr>
        <a:xfrm rot="16200000" flipH="1">
          <a:off x="1276350" y="3524250"/>
          <a:ext cx="1524000" cy="457200"/>
        </a:xfrm>
        <a:prstGeom prst="bentConnector3">
          <a:avLst>
            <a:gd name="adj1" fmla="val 4749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266700</xdr:colOff>
      <xdr:row>20</xdr:row>
      <xdr:rowOff>47625</xdr:rowOff>
    </xdr:from>
    <xdr:to>
      <xdr:col>5</xdr:col>
      <xdr:colOff>257175</xdr:colOff>
      <xdr:row>22</xdr:row>
      <xdr:rowOff>161925</xdr:rowOff>
    </xdr:to>
    <xdr:sp>
      <xdr:nvSpPr>
        <xdr:cNvPr id="13" name="AutoShape 13"/>
        <xdr:cNvSpPr>
          <a:spLocks/>
        </xdr:cNvSpPr>
      </xdr:nvSpPr>
      <xdr:spPr>
        <a:xfrm rot="16200000" flipH="1">
          <a:off x="1285875" y="4229100"/>
          <a:ext cx="1000125" cy="457200"/>
        </a:xfrm>
        <a:prstGeom prst="bentConnector3">
          <a:avLst>
            <a:gd name="adj1" fmla="val 64995"/>
            <a:gd name="adj2" fmla="val 729166"/>
            <a:gd name="adj3" fmla="val -502083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38100</xdr:rowOff>
    </xdr:from>
    <xdr:to>
      <xdr:col>11</xdr:col>
      <xdr:colOff>238125</xdr:colOff>
      <xdr:row>22</xdr:row>
      <xdr:rowOff>152400</xdr:rowOff>
    </xdr:to>
    <xdr:sp>
      <xdr:nvSpPr>
        <xdr:cNvPr id="14" name="AutoShape 14"/>
        <xdr:cNvSpPr>
          <a:spLocks/>
        </xdr:cNvSpPr>
      </xdr:nvSpPr>
      <xdr:spPr>
        <a:xfrm rot="16200000" flipH="1">
          <a:off x="4295775" y="4219575"/>
          <a:ext cx="1000125" cy="457200"/>
        </a:xfrm>
        <a:prstGeom prst="bentConnector3">
          <a:avLst>
            <a:gd name="adj1" fmla="val 68745"/>
            <a:gd name="adj2" fmla="val 729166"/>
            <a:gd name="adj3" fmla="val -502083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247650</xdr:colOff>
      <xdr:row>16</xdr:row>
      <xdr:rowOff>19050</xdr:rowOff>
    </xdr:from>
    <xdr:to>
      <xdr:col>18</xdr:col>
      <xdr:colOff>247650</xdr:colOff>
      <xdr:row>18</xdr:row>
      <xdr:rowOff>123825</xdr:rowOff>
    </xdr:to>
    <xdr:sp>
      <xdr:nvSpPr>
        <xdr:cNvPr id="15" name="Line 15"/>
        <xdr:cNvSpPr>
          <a:spLocks/>
        </xdr:cNvSpPr>
      </xdr:nvSpPr>
      <xdr:spPr>
        <a:xfrm flipV="1">
          <a:off x="8839200" y="349567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20</xdr:row>
      <xdr:rowOff>47625</xdr:rowOff>
    </xdr:from>
    <xdr:to>
      <xdr:col>14</xdr:col>
      <xdr:colOff>257175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 rot="10800000" flipV="1">
          <a:off x="6829425" y="4229100"/>
          <a:ext cx="0" cy="447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247650</xdr:colOff>
      <xdr:row>16</xdr:row>
      <xdr:rowOff>47625</xdr:rowOff>
    </xdr:from>
    <xdr:to>
      <xdr:col>17</xdr:col>
      <xdr:colOff>304800</xdr:colOff>
      <xdr:row>18</xdr:row>
      <xdr:rowOff>142875</xdr:rowOff>
    </xdr:to>
    <xdr:sp>
      <xdr:nvSpPr>
        <xdr:cNvPr id="17" name="AutoShape 17"/>
        <xdr:cNvSpPr>
          <a:spLocks/>
        </xdr:cNvSpPr>
      </xdr:nvSpPr>
      <xdr:spPr>
        <a:xfrm rot="5400000">
          <a:off x="7324725" y="3524250"/>
          <a:ext cx="1066800" cy="438150"/>
        </a:xfrm>
        <a:prstGeom prst="bentConnector3">
          <a:avLst>
            <a:gd name="adj1" fmla="val 45648"/>
            <a:gd name="adj2" fmla="val -902564"/>
            <a:gd name="adj3" fmla="val -190652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24</xdr:row>
      <xdr:rowOff>47625</xdr:rowOff>
    </xdr:from>
    <xdr:to>
      <xdr:col>15</xdr:col>
      <xdr:colOff>209550</xdr:colOff>
      <xdr:row>26</xdr:row>
      <xdr:rowOff>161925</xdr:rowOff>
    </xdr:to>
    <xdr:sp>
      <xdr:nvSpPr>
        <xdr:cNvPr id="18" name="AutoShape 18"/>
        <xdr:cNvSpPr>
          <a:spLocks/>
        </xdr:cNvSpPr>
      </xdr:nvSpPr>
      <xdr:spPr>
        <a:xfrm rot="16200000" flipH="1">
          <a:off x="6829425" y="4933950"/>
          <a:ext cx="457200" cy="457200"/>
        </a:xfrm>
        <a:prstGeom prst="bentConnector3">
          <a:avLst>
            <a:gd name="adj1" fmla="val 29166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247650</xdr:colOff>
      <xdr:row>16</xdr:row>
      <xdr:rowOff>19050</xdr:rowOff>
    </xdr:from>
    <xdr:to>
      <xdr:col>24</xdr:col>
      <xdr:colOff>247650</xdr:colOff>
      <xdr:row>18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11868150" y="349567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47625</xdr:rowOff>
    </xdr:from>
    <xdr:to>
      <xdr:col>23</xdr:col>
      <xdr:colOff>276225</xdr:colOff>
      <xdr:row>18</xdr:row>
      <xdr:rowOff>142875</xdr:rowOff>
    </xdr:to>
    <xdr:sp>
      <xdr:nvSpPr>
        <xdr:cNvPr id="20" name="AutoShape 20"/>
        <xdr:cNvSpPr>
          <a:spLocks/>
        </xdr:cNvSpPr>
      </xdr:nvSpPr>
      <xdr:spPr>
        <a:xfrm rot="5400000">
          <a:off x="10325100" y="3524250"/>
          <a:ext cx="1066800" cy="438150"/>
        </a:xfrm>
        <a:prstGeom prst="bentConnector3">
          <a:avLst>
            <a:gd name="adj1" fmla="val -902564"/>
            <a:gd name="adj2" fmla="val -190652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228600</xdr:colOff>
      <xdr:row>20</xdr:row>
      <xdr:rowOff>38100</xdr:rowOff>
    </xdr:from>
    <xdr:to>
      <xdr:col>23</xdr:col>
      <xdr:colOff>285750</xdr:colOff>
      <xdr:row>22</xdr:row>
      <xdr:rowOff>133350</xdr:rowOff>
    </xdr:to>
    <xdr:sp>
      <xdr:nvSpPr>
        <xdr:cNvPr id="21" name="AutoShape 21"/>
        <xdr:cNvSpPr>
          <a:spLocks/>
        </xdr:cNvSpPr>
      </xdr:nvSpPr>
      <xdr:spPr>
        <a:xfrm rot="5400000">
          <a:off x="10334625" y="4219575"/>
          <a:ext cx="1066800" cy="438150"/>
        </a:xfrm>
        <a:prstGeom prst="bentConnector3">
          <a:avLst>
            <a:gd name="adj1" fmla="val -902564"/>
            <a:gd name="adj2" fmla="val -1906523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257175</xdr:colOff>
      <xdr:row>20</xdr:row>
      <xdr:rowOff>47625</xdr:rowOff>
    </xdr:from>
    <xdr:to>
      <xdr:col>20</xdr:col>
      <xdr:colOff>257175</xdr:colOff>
      <xdr:row>22</xdr:row>
      <xdr:rowOff>152400</xdr:rowOff>
    </xdr:to>
    <xdr:sp>
      <xdr:nvSpPr>
        <xdr:cNvPr id="22" name="Line 22"/>
        <xdr:cNvSpPr>
          <a:spLocks/>
        </xdr:cNvSpPr>
      </xdr:nvSpPr>
      <xdr:spPr>
        <a:xfrm rot="10800000" flipV="1">
          <a:off x="9858375" y="4229100"/>
          <a:ext cx="0" cy="447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247650</xdr:colOff>
      <xdr:row>24</xdr:row>
      <xdr:rowOff>38100</xdr:rowOff>
    </xdr:from>
    <xdr:to>
      <xdr:col>22</xdr:col>
      <xdr:colOff>238125</xdr:colOff>
      <xdr:row>26</xdr:row>
      <xdr:rowOff>152400</xdr:rowOff>
    </xdr:to>
    <xdr:sp>
      <xdr:nvSpPr>
        <xdr:cNvPr id="23" name="AutoShape 23"/>
        <xdr:cNvSpPr>
          <a:spLocks/>
        </xdr:cNvSpPr>
      </xdr:nvSpPr>
      <xdr:spPr>
        <a:xfrm rot="16200000" flipH="1">
          <a:off x="9848850" y="4924425"/>
          <a:ext cx="1000125" cy="457200"/>
        </a:xfrm>
        <a:prstGeom prst="bentConnector3">
          <a:avLst>
            <a:gd name="adj1" fmla="val 6874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85725</xdr:rowOff>
    </xdr:from>
    <xdr:to>
      <xdr:col>4</xdr:col>
      <xdr:colOff>219075</xdr:colOff>
      <xdr:row>26</xdr:row>
      <xdr:rowOff>171450</xdr:rowOff>
    </xdr:to>
    <xdr:grpSp>
      <xdr:nvGrpSpPr>
        <xdr:cNvPr id="24" name="Group 24"/>
        <xdr:cNvGrpSpPr>
          <a:grpSpLocks/>
        </xdr:cNvGrpSpPr>
      </xdr:nvGrpSpPr>
      <xdr:grpSpPr>
        <a:xfrm>
          <a:off x="1562100" y="3381375"/>
          <a:ext cx="180975" cy="2019300"/>
          <a:chOff x="163" y="262"/>
          <a:chExt cx="19" cy="212"/>
        </a:xfrm>
        <a:solidFill>
          <a:srgbClr val="FFFFFF"/>
        </a:solidFill>
      </xdr:grpSpPr>
      <xdr:sp>
        <xdr:nvSpPr>
          <xdr:cNvPr id="25" name="AutoShape 25"/>
          <xdr:cNvSpPr>
            <a:spLocks/>
          </xdr:cNvSpPr>
        </xdr:nvSpPr>
        <xdr:spPr>
          <a:xfrm rot="16200000" flipH="1">
            <a:off x="163" y="262"/>
            <a:ext cx="19" cy="34"/>
          </a:xfrm>
          <a:prstGeom prst="bentConnector3">
            <a:avLst>
              <a:gd name="adj1" fmla="val -4"/>
              <a:gd name="adj2" fmla="val 1378949"/>
              <a:gd name="adj3" fmla="val -476472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82" y="303"/>
            <a:ext cx="0" cy="75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82" y="386"/>
            <a:ext cx="0" cy="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15</xdr:row>
      <xdr:rowOff>95250</xdr:rowOff>
    </xdr:from>
    <xdr:to>
      <xdr:col>10</xdr:col>
      <xdr:colOff>200025</xdr:colOff>
      <xdr:row>27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4572000" y="3390900"/>
          <a:ext cx="180975" cy="2019300"/>
          <a:chOff x="163" y="262"/>
          <a:chExt cx="19" cy="212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 rot="16200000" flipH="1">
            <a:off x="163" y="262"/>
            <a:ext cx="19" cy="34"/>
          </a:xfrm>
          <a:prstGeom prst="bentConnector3">
            <a:avLst>
              <a:gd name="adj1" fmla="val -4"/>
              <a:gd name="adj2" fmla="val 1378949"/>
              <a:gd name="adj3" fmla="val -476472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82" y="303"/>
            <a:ext cx="0" cy="75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82" y="386"/>
            <a:ext cx="0" cy="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17</xdr:row>
      <xdr:rowOff>104775</xdr:rowOff>
    </xdr:from>
    <xdr:to>
      <xdr:col>16</xdr:col>
      <xdr:colOff>285750</xdr:colOff>
      <xdr:row>21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67650" y="3752850"/>
          <a:ext cx="0" cy="714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285750</xdr:colOff>
      <xdr:row>22</xdr:row>
      <xdr:rowOff>19050</xdr:rowOff>
    </xdr:from>
    <xdr:to>
      <xdr:col>16</xdr:col>
      <xdr:colOff>285750</xdr:colOff>
      <xdr:row>26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7867650" y="4543425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285750</xdr:colOff>
      <xdr:row>15</xdr:row>
      <xdr:rowOff>85725</xdr:rowOff>
    </xdr:from>
    <xdr:to>
      <xdr:col>16</xdr:col>
      <xdr:colOff>485775</xdr:colOff>
      <xdr:row>17</xdr:row>
      <xdr:rowOff>38100</xdr:rowOff>
    </xdr:to>
    <xdr:sp>
      <xdr:nvSpPr>
        <xdr:cNvPr id="34" name="AutoShape 34"/>
        <xdr:cNvSpPr>
          <a:spLocks/>
        </xdr:cNvSpPr>
      </xdr:nvSpPr>
      <xdr:spPr>
        <a:xfrm rot="5400000">
          <a:off x="7867650" y="3381375"/>
          <a:ext cx="200025" cy="304800"/>
        </a:xfrm>
        <a:prstGeom prst="bentConnector3">
          <a:avLst>
            <a:gd name="adj1" fmla="val -4"/>
            <a:gd name="adj2" fmla="val -1242856"/>
            <a:gd name="adj3" fmla="val -264375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257175</xdr:colOff>
      <xdr:row>12</xdr:row>
      <xdr:rowOff>19050</xdr:rowOff>
    </xdr:from>
    <xdr:to>
      <xdr:col>18</xdr:col>
      <xdr:colOff>257175</xdr:colOff>
      <xdr:row>14</xdr:row>
      <xdr:rowOff>123825</xdr:rowOff>
    </xdr:to>
    <xdr:sp>
      <xdr:nvSpPr>
        <xdr:cNvPr id="35" name="Line 35"/>
        <xdr:cNvSpPr>
          <a:spLocks/>
        </xdr:cNvSpPr>
      </xdr:nvSpPr>
      <xdr:spPr>
        <a:xfrm flipV="1">
          <a:off x="8848725" y="279082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28575</xdr:rowOff>
    </xdr:from>
    <xdr:to>
      <xdr:col>8</xdr:col>
      <xdr:colOff>257175</xdr:colOff>
      <xdr:row>14</xdr:row>
      <xdr:rowOff>133350</xdr:rowOff>
    </xdr:to>
    <xdr:sp>
      <xdr:nvSpPr>
        <xdr:cNvPr id="36" name="Line 36"/>
        <xdr:cNvSpPr>
          <a:spLocks/>
        </xdr:cNvSpPr>
      </xdr:nvSpPr>
      <xdr:spPr>
        <a:xfrm flipV="1">
          <a:off x="3800475" y="2800350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257175</xdr:colOff>
      <xdr:row>12</xdr:row>
      <xdr:rowOff>47625</xdr:rowOff>
    </xdr:from>
    <xdr:to>
      <xdr:col>23</xdr:col>
      <xdr:colOff>238125</xdr:colOff>
      <xdr:row>14</xdr:row>
      <xdr:rowOff>161925</xdr:rowOff>
    </xdr:to>
    <xdr:sp>
      <xdr:nvSpPr>
        <xdr:cNvPr id="37" name="AutoShape 37"/>
        <xdr:cNvSpPr>
          <a:spLocks/>
        </xdr:cNvSpPr>
      </xdr:nvSpPr>
      <xdr:spPr>
        <a:xfrm rot="16200000" flipH="1">
          <a:off x="9353550" y="2819400"/>
          <a:ext cx="2000250" cy="457200"/>
        </a:xfrm>
        <a:prstGeom prst="bentConnector3">
          <a:avLst>
            <a:gd name="adj1" fmla="val 4374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85725</xdr:rowOff>
    </xdr:from>
    <xdr:to>
      <xdr:col>25</xdr:col>
      <xdr:colOff>28575</xdr:colOff>
      <xdr:row>27</xdr:row>
      <xdr:rowOff>76200</xdr:rowOff>
    </xdr:to>
    <xdr:sp>
      <xdr:nvSpPr>
        <xdr:cNvPr id="38" name="AutoShape 38"/>
        <xdr:cNvSpPr>
          <a:spLocks/>
        </xdr:cNvSpPr>
      </xdr:nvSpPr>
      <xdr:spPr>
        <a:xfrm rot="10800000" flipV="1">
          <a:off x="11639550" y="3381375"/>
          <a:ext cx="514350" cy="2105025"/>
        </a:xfrm>
        <a:prstGeom prst="bentConnector3">
          <a:avLst>
            <a:gd name="adj1" fmla="val -60296"/>
            <a:gd name="adj2" fmla="val 119458"/>
            <a:gd name="adj3" fmla="val -548527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47625</xdr:rowOff>
    </xdr:from>
    <xdr:to>
      <xdr:col>7</xdr:col>
      <xdr:colOff>247650</xdr:colOff>
      <xdr:row>14</xdr:row>
      <xdr:rowOff>142875</xdr:rowOff>
    </xdr:to>
    <xdr:sp>
      <xdr:nvSpPr>
        <xdr:cNvPr id="39" name="AutoShape 39"/>
        <xdr:cNvSpPr>
          <a:spLocks/>
        </xdr:cNvSpPr>
      </xdr:nvSpPr>
      <xdr:spPr>
        <a:xfrm rot="5400000">
          <a:off x="781050" y="2819400"/>
          <a:ext cx="2505075" cy="438150"/>
        </a:xfrm>
        <a:prstGeom prst="bentConnector3">
          <a:avLst>
            <a:gd name="adj1" fmla="val -902564"/>
            <a:gd name="adj2" fmla="val -190652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38100</xdr:rowOff>
    </xdr:from>
    <xdr:to>
      <xdr:col>19</xdr:col>
      <xdr:colOff>0</xdr:colOff>
      <xdr:row>10</xdr:row>
      <xdr:rowOff>152400</xdr:rowOff>
    </xdr:to>
    <xdr:sp>
      <xdr:nvSpPr>
        <xdr:cNvPr id="40" name="AutoShape 40"/>
        <xdr:cNvSpPr>
          <a:spLocks/>
        </xdr:cNvSpPr>
      </xdr:nvSpPr>
      <xdr:spPr>
        <a:xfrm rot="16200000" flipH="1">
          <a:off x="7096125" y="2105025"/>
          <a:ext cx="2000250" cy="457200"/>
        </a:xfrm>
        <a:prstGeom prst="bentConnector3">
          <a:avLst>
            <a:gd name="adj1" fmla="val 4374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57150</xdr:rowOff>
    </xdr:from>
    <xdr:to>
      <xdr:col>12</xdr:col>
      <xdr:colOff>485775</xdr:colOff>
      <xdr:row>10</xdr:row>
      <xdr:rowOff>152400</xdr:rowOff>
    </xdr:to>
    <xdr:sp>
      <xdr:nvSpPr>
        <xdr:cNvPr id="41" name="AutoShape 41"/>
        <xdr:cNvSpPr>
          <a:spLocks/>
        </xdr:cNvSpPr>
      </xdr:nvSpPr>
      <xdr:spPr>
        <a:xfrm rot="5400000">
          <a:off x="3543300" y="2124075"/>
          <a:ext cx="2505075" cy="438150"/>
        </a:xfrm>
        <a:prstGeom prst="bentConnector3">
          <a:avLst>
            <a:gd name="adj1" fmla="val -902564"/>
            <a:gd name="adj2" fmla="val -1906523"/>
          </a:avLst>
        </a:prstGeom>
        <a:noFill/>
        <a:ln w="25400" cmpd="sng">
          <a:solidFill>
            <a:srgbClr val="3366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38100</xdr:rowOff>
    </xdr:from>
    <xdr:to>
      <xdr:col>14</xdr:col>
      <xdr:colOff>0</xdr:colOff>
      <xdr:row>6</xdr:row>
      <xdr:rowOff>142875</xdr:rowOff>
    </xdr:to>
    <xdr:sp>
      <xdr:nvSpPr>
        <xdr:cNvPr id="42" name="Line 42"/>
        <xdr:cNvSpPr>
          <a:spLocks/>
        </xdr:cNvSpPr>
      </xdr:nvSpPr>
      <xdr:spPr>
        <a:xfrm flipV="1">
          <a:off x="6572250" y="140017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38100</xdr:rowOff>
    </xdr:from>
    <xdr:to>
      <xdr:col>18</xdr:col>
      <xdr:colOff>457200</xdr:colOff>
      <xdr:row>34</xdr:row>
      <xdr:rowOff>152400</xdr:rowOff>
    </xdr:to>
    <xdr:sp>
      <xdr:nvSpPr>
        <xdr:cNvPr id="43" name="AutoShape 43"/>
        <xdr:cNvSpPr>
          <a:spLocks/>
        </xdr:cNvSpPr>
      </xdr:nvSpPr>
      <xdr:spPr>
        <a:xfrm rot="16200000" flipH="1">
          <a:off x="8591550" y="6334125"/>
          <a:ext cx="457200" cy="457200"/>
        </a:xfrm>
        <a:prstGeom prst="bentConnector3">
          <a:avLst>
            <a:gd name="adj1" fmla="val 29166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152400</xdr:colOff>
      <xdr:row>28</xdr:row>
      <xdr:rowOff>28575</xdr:rowOff>
    </xdr:from>
    <xdr:to>
      <xdr:col>23</xdr:col>
      <xdr:colOff>9525</xdr:colOff>
      <xdr:row>30</xdr:row>
      <xdr:rowOff>123825</xdr:rowOff>
    </xdr:to>
    <xdr:sp>
      <xdr:nvSpPr>
        <xdr:cNvPr id="44" name="AutoShape 44"/>
        <xdr:cNvSpPr>
          <a:spLocks/>
        </xdr:cNvSpPr>
      </xdr:nvSpPr>
      <xdr:spPr>
        <a:xfrm rot="5400000">
          <a:off x="9248775" y="5619750"/>
          <a:ext cx="1876425" cy="438150"/>
        </a:xfrm>
        <a:prstGeom prst="bentConnector3">
          <a:avLst>
            <a:gd name="adj1" fmla="val -902564"/>
            <a:gd name="adj2" fmla="val -190652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247650</xdr:colOff>
      <xdr:row>28</xdr:row>
      <xdr:rowOff>19050</xdr:rowOff>
    </xdr:from>
    <xdr:to>
      <xdr:col>6</xdr:col>
      <xdr:colOff>495300</xdr:colOff>
      <xdr:row>30</xdr:row>
      <xdr:rowOff>133350</xdr:rowOff>
    </xdr:to>
    <xdr:sp>
      <xdr:nvSpPr>
        <xdr:cNvPr id="45" name="AutoShape 45"/>
        <xdr:cNvSpPr>
          <a:spLocks/>
        </xdr:cNvSpPr>
      </xdr:nvSpPr>
      <xdr:spPr>
        <a:xfrm rot="16200000" flipH="1">
          <a:off x="2276475" y="5610225"/>
          <a:ext cx="752475" cy="457200"/>
        </a:xfrm>
        <a:prstGeom prst="bentConnector3">
          <a:avLst>
            <a:gd name="adj1" fmla="val 6874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295275</xdr:colOff>
      <xdr:row>32</xdr:row>
      <xdr:rowOff>47625</xdr:rowOff>
    </xdr:from>
    <xdr:to>
      <xdr:col>9</xdr:col>
      <xdr:colOff>9525</xdr:colOff>
      <xdr:row>34</xdr:row>
      <xdr:rowOff>133350</xdr:rowOff>
    </xdr:to>
    <xdr:sp>
      <xdr:nvSpPr>
        <xdr:cNvPr id="46" name="AutoShape 46"/>
        <xdr:cNvSpPr>
          <a:spLocks/>
        </xdr:cNvSpPr>
      </xdr:nvSpPr>
      <xdr:spPr>
        <a:xfrm rot="5400000">
          <a:off x="3333750" y="6343650"/>
          <a:ext cx="723900" cy="428625"/>
        </a:xfrm>
        <a:prstGeom prst="bentConnector3">
          <a:avLst>
            <a:gd name="adj1" fmla="val 48888"/>
            <a:gd name="adj2" fmla="val -1862962"/>
            <a:gd name="adj3" fmla="val -1180000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85725</xdr:rowOff>
    </xdr:from>
    <xdr:to>
      <xdr:col>24</xdr:col>
      <xdr:colOff>19050</xdr:colOff>
      <xdr:row>35</xdr:row>
      <xdr:rowOff>76200</xdr:rowOff>
    </xdr:to>
    <xdr:sp>
      <xdr:nvSpPr>
        <xdr:cNvPr id="47" name="AutoShape 47"/>
        <xdr:cNvSpPr>
          <a:spLocks/>
        </xdr:cNvSpPr>
      </xdr:nvSpPr>
      <xdr:spPr>
        <a:xfrm>
          <a:off x="9639300" y="2676525"/>
          <a:ext cx="2000250" cy="4219575"/>
        </a:xfrm>
        <a:prstGeom prst="bentConnector3">
          <a:avLst>
            <a:gd name="adj1" fmla="val 153175"/>
            <a:gd name="adj2" fmla="val -43564"/>
            <a:gd name="adj3" fmla="val -227189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485775</xdr:colOff>
      <xdr:row>11</xdr:row>
      <xdr:rowOff>66675</xdr:rowOff>
    </xdr:from>
    <xdr:to>
      <xdr:col>6</xdr:col>
      <xdr:colOff>466725</xdr:colOff>
      <xdr:row>35</xdr:row>
      <xdr:rowOff>66675</xdr:rowOff>
    </xdr:to>
    <xdr:sp>
      <xdr:nvSpPr>
        <xdr:cNvPr id="48" name="AutoShape 48"/>
        <xdr:cNvSpPr>
          <a:spLocks/>
        </xdr:cNvSpPr>
      </xdr:nvSpPr>
      <xdr:spPr>
        <a:xfrm rot="10800000" flipV="1">
          <a:off x="1000125" y="2657475"/>
          <a:ext cx="2000250" cy="4229100"/>
        </a:xfrm>
        <a:prstGeom prst="bentConnector3">
          <a:avLst>
            <a:gd name="adj1" fmla="val 141453"/>
            <a:gd name="adj2" fmla="val 43467"/>
            <a:gd name="adj3" fmla="val -165578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381000</xdr:colOff>
      <xdr:row>36</xdr:row>
      <xdr:rowOff>38100</xdr:rowOff>
    </xdr:from>
    <xdr:to>
      <xdr:col>21</xdr:col>
      <xdr:colOff>9525</xdr:colOff>
      <xdr:row>38</xdr:row>
      <xdr:rowOff>171450</xdr:rowOff>
    </xdr:to>
    <xdr:sp>
      <xdr:nvSpPr>
        <xdr:cNvPr id="49" name="AutoShape 49"/>
        <xdr:cNvSpPr>
          <a:spLocks/>
        </xdr:cNvSpPr>
      </xdr:nvSpPr>
      <xdr:spPr>
        <a:xfrm rot="5400000">
          <a:off x="5438775" y="7038975"/>
          <a:ext cx="4676775" cy="476250"/>
        </a:xfrm>
        <a:prstGeom prst="bentConnector3">
          <a:avLst>
            <a:gd name="adj1" fmla="val -902564"/>
            <a:gd name="adj2" fmla="val -190652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9525</xdr:rowOff>
    </xdr:from>
    <xdr:to>
      <xdr:col>7</xdr:col>
      <xdr:colOff>495300</xdr:colOff>
      <xdr:row>38</xdr:row>
      <xdr:rowOff>123825</xdr:rowOff>
    </xdr:to>
    <xdr:sp>
      <xdr:nvSpPr>
        <xdr:cNvPr id="50" name="AutoShape 50"/>
        <xdr:cNvSpPr>
          <a:spLocks/>
        </xdr:cNvSpPr>
      </xdr:nvSpPr>
      <xdr:spPr>
        <a:xfrm rot="16200000" flipH="1">
          <a:off x="2533650" y="7010400"/>
          <a:ext cx="1000125" cy="457200"/>
        </a:xfrm>
        <a:prstGeom prst="bentConnector3">
          <a:avLst>
            <a:gd name="adj1" fmla="val 5499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104775</xdr:colOff>
      <xdr:row>40</xdr:row>
      <xdr:rowOff>9525</xdr:rowOff>
    </xdr:from>
    <xdr:to>
      <xdr:col>11</xdr:col>
      <xdr:colOff>95250</xdr:colOff>
      <xdr:row>42</xdr:row>
      <xdr:rowOff>123825</xdr:rowOff>
    </xdr:to>
    <xdr:sp>
      <xdr:nvSpPr>
        <xdr:cNvPr id="51" name="AutoShape 51"/>
        <xdr:cNvSpPr>
          <a:spLocks/>
        </xdr:cNvSpPr>
      </xdr:nvSpPr>
      <xdr:spPr>
        <a:xfrm rot="16200000" flipH="1">
          <a:off x="4152900" y="7715250"/>
          <a:ext cx="1000125" cy="457200"/>
        </a:xfrm>
        <a:prstGeom prst="bentConnector3">
          <a:avLst>
            <a:gd name="adj1" fmla="val 68745"/>
            <a:gd name="adj2" fmla="val 729166"/>
            <a:gd name="adj3" fmla="val -502083"/>
          </a:avLst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47625</xdr:rowOff>
    </xdr:from>
    <xdr:to>
      <xdr:col>13</xdr:col>
      <xdr:colOff>0</xdr:colOff>
      <xdr:row>46</xdr:row>
      <xdr:rowOff>152400</xdr:rowOff>
    </xdr:to>
    <xdr:sp>
      <xdr:nvSpPr>
        <xdr:cNvPr id="52" name="Line 52"/>
        <xdr:cNvSpPr>
          <a:spLocks/>
        </xdr:cNvSpPr>
      </xdr:nvSpPr>
      <xdr:spPr>
        <a:xfrm rot="10800000" flipV="1">
          <a:off x="6067425" y="8458200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257175</xdr:colOff>
      <xdr:row>28</xdr:row>
      <xdr:rowOff>38100</xdr:rowOff>
    </xdr:from>
    <xdr:to>
      <xdr:col>10</xdr:col>
      <xdr:colOff>257175</xdr:colOff>
      <xdr:row>30</xdr:row>
      <xdr:rowOff>142875</xdr:rowOff>
    </xdr:to>
    <xdr:sp>
      <xdr:nvSpPr>
        <xdr:cNvPr id="53" name="Line 53"/>
        <xdr:cNvSpPr>
          <a:spLocks/>
        </xdr:cNvSpPr>
      </xdr:nvSpPr>
      <xdr:spPr>
        <a:xfrm rot="10800000" flipV="1">
          <a:off x="4810125" y="5629275"/>
          <a:ext cx="0" cy="4476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76200</xdr:rowOff>
    </xdr:from>
    <xdr:to>
      <xdr:col>2</xdr:col>
      <xdr:colOff>447675</xdr:colOff>
      <xdr:row>1</xdr:row>
      <xdr:rowOff>76200</xdr:rowOff>
    </xdr:to>
    <xdr:sp>
      <xdr:nvSpPr>
        <xdr:cNvPr id="54" name="Line 54"/>
        <xdr:cNvSpPr>
          <a:spLocks/>
        </xdr:cNvSpPr>
      </xdr:nvSpPr>
      <xdr:spPr>
        <a:xfrm rot="5400000" flipV="1">
          <a:off x="495300" y="904875"/>
          <a:ext cx="466725" cy="0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76200</xdr:rowOff>
    </xdr:from>
    <xdr:to>
      <xdr:col>2</xdr:col>
      <xdr:colOff>438150</xdr:colOff>
      <xdr:row>2</xdr:row>
      <xdr:rowOff>76200</xdr:rowOff>
    </xdr:to>
    <xdr:sp>
      <xdr:nvSpPr>
        <xdr:cNvPr id="55" name="Line 55"/>
        <xdr:cNvSpPr>
          <a:spLocks/>
        </xdr:cNvSpPr>
      </xdr:nvSpPr>
      <xdr:spPr>
        <a:xfrm rot="5400000" flipV="1">
          <a:off x="476250" y="1076325"/>
          <a:ext cx="4762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38100</xdr:rowOff>
    </xdr:from>
    <xdr:to>
      <xdr:col>2</xdr:col>
      <xdr:colOff>400050</xdr:colOff>
      <xdr:row>3</xdr:row>
      <xdr:rowOff>152400</xdr:rowOff>
    </xdr:to>
    <xdr:sp>
      <xdr:nvSpPr>
        <xdr:cNvPr id="56" name="Rectangle 56"/>
        <xdr:cNvSpPr>
          <a:spLocks/>
        </xdr:cNvSpPr>
      </xdr:nvSpPr>
      <xdr:spPr>
        <a:xfrm>
          <a:off x="523875" y="1219200"/>
          <a:ext cx="390525" cy="114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38100</xdr:rowOff>
    </xdr:from>
    <xdr:to>
      <xdr:col>2</xdr:col>
      <xdr:colOff>400050</xdr:colOff>
      <xdr:row>5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523875" y="1400175"/>
          <a:ext cx="39052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38100</xdr:rowOff>
    </xdr:from>
    <xdr:to>
      <xdr:col>2</xdr:col>
      <xdr:colOff>400050</xdr:colOff>
      <xdr:row>5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523875" y="1400175"/>
          <a:ext cx="390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85725</xdr:rowOff>
    </xdr:from>
    <xdr:to>
      <xdr:col>11</xdr:col>
      <xdr:colOff>133350</xdr:colOff>
      <xdr:row>35</xdr:row>
      <xdr:rowOff>123825</xdr:rowOff>
    </xdr:to>
    <xdr:sp>
      <xdr:nvSpPr>
        <xdr:cNvPr id="59" name="AutoShape 59"/>
        <xdr:cNvSpPr>
          <a:spLocks/>
        </xdr:cNvSpPr>
      </xdr:nvSpPr>
      <xdr:spPr>
        <a:xfrm>
          <a:off x="4591050" y="6553200"/>
          <a:ext cx="600075" cy="390525"/>
        </a:xfrm>
        <a:prstGeom prst="wedgeRectCallout">
          <a:avLst>
            <a:gd name="adj1" fmla="val -43652"/>
            <a:gd name="adj2" fmla="val -96342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9주차
12월 1일</a:t>
          </a:r>
        </a:p>
      </xdr:txBody>
    </xdr:sp>
    <xdr:clientData/>
  </xdr:twoCellAnchor>
  <xdr:twoCellAnchor>
    <xdr:from>
      <xdr:col>5</xdr:col>
      <xdr:colOff>485775</xdr:colOff>
      <xdr:row>7</xdr:row>
      <xdr:rowOff>9525</xdr:rowOff>
    </xdr:from>
    <xdr:to>
      <xdr:col>7</xdr:col>
      <xdr:colOff>76200</xdr:colOff>
      <xdr:row>9</xdr:row>
      <xdr:rowOff>47625</xdr:rowOff>
    </xdr:to>
    <xdr:sp>
      <xdr:nvSpPr>
        <xdr:cNvPr id="60" name="AutoShape 60"/>
        <xdr:cNvSpPr>
          <a:spLocks/>
        </xdr:cNvSpPr>
      </xdr:nvSpPr>
      <xdr:spPr>
        <a:xfrm>
          <a:off x="2514600" y="1895475"/>
          <a:ext cx="600075" cy="390525"/>
        </a:xfrm>
        <a:prstGeom prst="wedgeRectCallout">
          <a:avLst>
            <a:gd name="adj1" fmla="val 53175"/>
            <a:gd name="adj2" fmla="val 115851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10주차
12월 8일</a:t>
          </a:r>
        </a:p>
      </xdr:txBody>
    </xdr:sp>
    <xdr:clientData/>
  </xdr:twoCellAnchor>
  <xdr:twoCellAnchor>
    <xdr:from>
      <xdr:col>19</xdr:col>
      <xdr:colOff>419100</xdr:colOff>
      <xdr:row>7</xdr:row>
      <xdr:rowOff>57150</xdr:rowOff>
    </xdr:from>
    <xdr:to>
      <xdr:col>21</xdr:col>
      <xdr:colOff>9525</xdr:colOff>
      <xdr:row>9</xdr:row>
      <xdr:rowOff>76200</xdr:rowOff>
    </xdr:to>
    <xdr:sp>
      <xdr:nvSpPr>
        <xdr:cNvPr id="61" name="AutoShape 61"/>
        <xdr:cNvSpPr>
          <a:spLocks/>
        </xdr:cNvSpPr>
      </xdr:nvSpPr>
      <xdr:spPr>
        <a:xfrm>
          <a:off x="9515475" y="1943100"/>
          <a:ext cx="600075" cy="371475"/>
        </a:xfrm>
        <a:prstGeom prst="wedgeRectCallout">
          <a:avLst>
            <a:gd name="adj1" fmla="val -56347"/>
            <a:gd name="adj2" fmla="val 106412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10주차
12월 8일</a:t>
          </a:r>
        </a:p>
      </xdr:txBody>
    </xdr:sp>
    <xdr:clientData/>
  </xdr:twoCellAnchor>
  <xdr:twoCellAnchor>
    <xdr:from>
      <xdr:col>21</xdr:col>
      <xdr:colOff>266700</xdr:colOff>
      <xdr:row>30</xdr:row>
      <xdr:rowOff>47625</xdr:rowOff>
    </xdr:from>
    <xdr:to>
      <xdr:col>22</xdr:col>
      <xdr:colOff>361950</xdr:colOff>
      <xdr:row>32</xdr:row>
      <xdr:rowOff>76200</xdr:rowOff>
    </xdr:to>
    <xdr:sp>
      <xdr:nvSpPr>
        <xdr:cNvPr id="62" name="AutoShape 62"/>
        <xdr:cNvSpPr>
          <a:spLocks/>
        </xdr:cNvSpPr>
      </xdr:nvSpPr>
      <xdr:spPr>
        <a:xfrm>
          <a:off x="10372725" y="5981700"/>
          <a:ext cx="600075" cy="390525"/>
        </a:xfrm>
        <a:prstGeom prst="wedgeRectCallout">
          <a:avLst>
            <a:gd name="adj1" fmla="val -89680"/>
            <a:gd name="adj2" fmla="val -10976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9주차
12월 1일</a:t>
          </a:r>
        </a:p>
      </xdr:txBody>
    </xdr:sp>
    <xdr:clientData/>
  </xdr:twoCellAnchor>
  <xdr:twoCellAnchor>
    <xdr:from>
      <xdr:col>3</xdr:col>
      <xdr:colOff>104775</xdr:colOff>
      <xdr:row>37</xdr:row>
      <xdr:rowOff>85725</xdr:rowOff>
    </xdr:from>
    <xdr:to>
      <xdr:col>4</xdr:col>
      <xdr:colOff>276225</xdr:colOff>
      <xdr:row>39</xdr:row>
      <xdr:rowOff>114300</xdr:rowOff>
    </xdr:to>
    <xdr:sp>
      <xdr:nvSpPr>
        <xdr:cNvPr id="63" name="AutoShape 65"/>
        <xdr:cNvSpPr>
          <a:spLocks/>
        </xdr:cNvSpPr>
      </xdr:nvSpPr>
      <xdr:spPr>
        <a:xfrm>
          <a:off x="1123950" y="7258050"/>
          <a:ext cx="676275" cy="381000"/>
        </a:xfrm>
        <a:prstGeom prst="wedgeRectCallout">
          <a:avLst>
            <a:gd name="adj1" fmla="val -26055"/>
            <a:gd name="adj2" fmla="val -112500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11주차
12월 15일</a:t>
          </a:r>
        </a:p>
      </xdr:txBody>
    </xdr:sp>
    <xdr:clientData/>
  </xdr:twoCellAnchor>
  <xdr:twoCellAnchor>
    <xdr:from>
      <xdr:col>21</xdr:col>
      <xdr:colOff>466725</xdr:colOff>
      <xdr:row>37</xdr:row>
      <xdr:rowOff>123825</xdr:rowOff>
    </xdr:from>
    <xdr:to>
      <xdr:col>23</xdr:col>
      <xdr:colOff>133350</xdr:colOff>
      <xdr:row>39</xdr:row>
      <xdr:rowOff>152400</xdr:rowOff>
    </xdr:to>
    <xdr:sp>
      <xdr:nvSpPr>
        <xdr:cNvPr id="64" name="AutoShape 66"/>
        <xdr:cNvSpPr>
          <a:spLocks/>
        </xdr:cNvSpPr>
      </xdr:nvSpPr>
      <xdr:spPr>
        <a:xfrm>
          <a:off x="10572750" y="7296150"/>
          <a:ext cx="676275" cy="381000"/>
        </a:xfrm>
        <a:prstGeom prst="wedgeRectCallout">
          <a:avLst>
            <a:gd name="adj1" fmla="val -2111"/>
            <a:gd name="adj2" fmla="val -110000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11주차
12월 15일</a:t>
          </a:r>
        </a:p>
      </xdr:txBody>
    </xdr:sp>
    <xdr:clientData/>
  </xdr:twoCellAnchor>
  <xdr:twoCellAnchor>
    <xdr:from>
      <xdr:col>6</xdr:col>
      <xdr:colOff>400050</xdr:colOff>
      <xdr:row>41</xdr:row>
      <xdr:rowOff>85725</xdr:rowOff>
    </xdr:from>
    <xdr:to>
      <xdr:col>8</xdr:col>
      <xdr:colOff>66675</xdr:colOff>
      <xdr:row>43</xdr:row>
      <xdr:rowOff>104775</xdr:rowOff>
    </xdr:to>
    <xdr:sp>
      <xdr:nvSpPr>
        <xdr:cNvPr id="65" name="AutoShape 67"/>
        <xdr:cNvSpPr>
          <a:spLocks/>
        </xdr:cNvSpPr>
      </xdr:nvSpPr>
      <xdr:spPr>
        <a:xfrm>
          <a:off x="2933700" y="7962900"/>
          <a:ext cx="676275" cy="371475"/>
        </a:xfrm>
        <a:prstGeom prst="wedgeRectCallout">
          <a:avLst>
            <a:gd name="adj1" fmla="val -2111"/>
            <a:gd name="adj2" fmla="val -116666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12주차
12월 22일</a:t>
          </a:r>
        </a:p>
      </xdr:txBody>
    </xdr:sp>
    <xdr:clientData/>
  </xdr:twoCellAnchor>
  <xdr:twoCellAnchor>
    <xdr:from>
      <xdr:col>10</xdr:col>
      <xdr:colOff>47625</xdr:colOff>
      <xdr:row>2</xdr:row>
      <xdr:rowOff>123825</xdr:rowOff>
    </xdr:from>
    <xdr:to>
      <xdr:col>12</xdr:col>
      <xdr:colOff>104775</xdr:colOff>
      <xdr:row>5</xdr:row>
      <xdr:rowOff>133350</xdr:rowOff>
    </xdr:to>
    <xdr:sp>
      <xdr:nvSpPr>
        <xdr:cNvPr id="66" name="AutoShape 68"/>
        <xdr:cNvSpPr>
          <a:spLocks/>
        </xdr:cNvSpPr>
      </xdr:nvSpPr>
      <xdr:spPr>
        <a:xfrm>
          <a:off x="4600575" y="1123950"/>
          <a:ext cx="1066800" cy="542925"/>
        </a:xfrm>
        <a:prstGeom prst="wedgeRectCallout">
          <a:avLst>
            <a:gd name="adj1" fmla="val -4462"/>
            <a:gd name="adj2" fmla="val 79824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&lt;승자조결승전&gt;
13주차
12월 29일</a:t>
          </a:r>
        </a:p>
      </xdr:txBody>
    </xdr:sp>
    <xdr:clientData/>
  </xdr:twoCellAnchor>
  <xdr:twoCellAnchor>
    <xdr:from>
      <xdr:col>16</xdr:col>
      <xdr:colOff>247650</xdr:colOff>
      <xdr:row>42</xdr:row>
      <xdr:rowOff>9525</xdr:rowOff>
    </xdr:from>
    <xdr:to>
      <xdr:col>18</xdr:col>
      <xdr:colOff>295275</xdr:colOff>
      <xdr:row>45</xdr:row>
      <xdr:rowOff>19050</xdr:rowOff>
    </xdr:to>
    <xdr:sp>
      <xdr:nvSpPr>
        <xdr:cNvPr id="67" name="AutoShape 69"/>
        <xdr:cNvSpPr>
          <a:spLocks/>
        </xdr:cNvSpPr>
      </xdr:nvSpPr>
      <xdr:spPr>
        <a:xfrm>
          <a:off x="7829550" y="8058150"/>
          <a:ext cx="1057275" cy="542925"/>
        </a:xfrm>
        <a:prstGeom prst="wedgeRectCallout">
          <a:avLst>
            <a:gd name="adj1" fmla="val -69819"/>
            <a:gd name="adj2" fmla="val -13157"/>
          </a:avLst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돋움"/>
              <a:ea typeface="돋움"/>
              <a:cs typeface="돋움"/>
            </a:rPr>
            <a:t>&lt;패자조결승전&gt;
14주차
2006년 1월 5일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3"/>
  <sheetViews>
    <sheetView tabSelected="1" zoomScale="93" zoomScaleNormal="93" workbookViewId="0" topLeftCell="A1">
      <selection activeCell="S10" sqref="S10"/>
    </sheetView>
  </sheetViews>
  <sheetFormatPr defaultColWidth="8.88671875" defaultRowHeight="13.5" zeroHeight="1"/>
  <cols>
    <col min="1" max="1" width="1.5625" style="72" customWidth="1"/>
    <col min="2" max="34" width="4.3359375" style="72" customWidth="1"/>
    <col min="35" max="35" width="1.77734375" style="72" customWidth="1"/>
    <col min="36" max="16384" width="5.10546875" style="72" hidden="1" customWidth="1"/>
  </cols>
  <sheetData>
    <row r="1" spans="2:34" ht="55.5" customHeight="1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29:34" s="73" customFormat="1" ht="14.25">
      <c r="AC2" s="112" t="s">
        <v>70</v>
      </c>
      <c r="AD2" s="112"/>
      <c r="AE2" s="112"/>
      <c r="AF2" s="112"/>
      <c r="AG2" s="112"/>
      <c r="AH2" s="112"/>
    </row>
    <row r="3" ht="10.5" customHeight="1" thickBot="1"/>
    <row r="4" spans="2:34" ht="12" thickTop="1">
      <c r="B4" s="113" t="s">
        <v>106</v>
      </c>
      <c r="C4" s="114"/>
      <c r="D4" s="114"/>
      <c r="E4" s="11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</row>
    <row r="5" spans="2:34" ht="11.25">
      <c r="B5" s="115"/>
      <c r="C5" s="116"/>
      <c r="D5" s="116"/>
      <c r="E5" s="116"/>
      <c r="F5" s="77"/>
      <c r="G5" s="76" t="s">
        <v>71</v>
      </c>
      <c r="H5" s="77"/>
      <c r="I5" s="76" t="s">
        <v>85</v>
      </c>
      <c r="J5" s="76"/>
      <c r="K5" s="76"/>
      <c r="L5" s="76"/>
      <c r="M5" s="76"/>
      <c r="N5" s="76"/>
      <c r="O5" s="76" t="s">
        <v>73</v>
      </c>
      <c r="P5" s="76"/>
      <c r="Q5" s="76" t="s">
        <v>72</v>
      </c>
      <c r="R5" s="76"/>
      <c r="S5" s="76"/>
      <c r="T5" s="76"/>
      <c r="U5" s="76"/>
      <c r="V5" s="119" t="s">
        <v>72</v>
      </c>
      <c r="W5" s="119"/>
      <c r="X5" s="76"/>
      <c r="Y5" s="76" t="s">
        <v>72</v>
      </c>
      <c r="Z5" s="76"/>
      <c r="AA5" s="76"/>
      <c r="AB5" s="76"/>
      <c r="AC5" s="76"/>
      <c r="AD5" s="119" t="s">
        <v>72</v>
      </c>
      <c r="AE5" s="119"/>
      <c r="AF5" s="76"/>
      <c r="AG5" s="76" t="s">
        <v>72</v>
      </c>
      <c r="AH5" s="78"/>
    </row>
    <row r="6" spans="2:34" ht="12" thickBot="1">
      <c r="B6" s="117"/>
      <c r="C6" s="118"/>
      <c r="D6" s="118"/>
      <c r="E6" s="11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</row>
    <row r="7" ht="12" thickTop="1"/>
    <row r="8" ht="11.25"/>
    <row r="9" ht="11.25"/>
    <row r="10" ht="11.25"/>
    <row r="11" ht="11.25"/>
    <row r="12" ht="12" thickBot="1"/>
    <row r="13" spans="6:31" ht="12" thickBot="1">
      <c r="F13" s="81" t="s">
        <v>116</v>
      </c>
      <c r="G13" s="82" t="s">
        <v>90</v>
      </c>
      <c r="N13" s="81" t="s">
        <v>92</v>
      </c>
      <c r="O13" s="82" t="s">
        <v>95</v>
      </c>
      <c r="V13" s="83" t="s">
        <v>117</v>
      </c>
      <c r="W13" s="84" t="s">
        <v>99</v>
      </c>
      <c r="AD13" s="83" t="s">
        <v>118</v>
      </c>
      <c r="AE13" s="84" t="s">
        <v>119</v>
      </c>
    </row>
    <row r="14" ht="11.25"/>
    <row r="15" ht="11.25"/>
    <row r="16" ht="11.25"/>
    <row r="17" ht="12" thickBot="1"/>
    <row r="18" spans="2:32" ht="12" customHeight="1">
      <c r="B18" s="91" t="s">
        <v>86</v>
      </c>
      <c r="C18" s="92" t="s">
        <v>120</v>
      </c>
      <c r="D18" s="93" t="s">
        <v>116</v>
      </c>
      <c r="F18" s="91" t="s">
        <v>88</v>
      </c>
      <c r="G18" s="92" t="s">
        <v>89</v>
      </c>
      <c r="H18" s="93" t="s">
        <v>90</v>
      </c>
      <c r="J18" s="91" t="s">
        <v>91</v>
      </c>
      <c r="K18" s="92" t="s">
        <v>107</v>
      </c>
      <c r="L18" s="93" t="s">
        <v>92</v>
      </c>
      <c r="N18" s="91" t="s">
        <v>93</v>
      </c>
      <c r="O18" s="92" t="s">
        <v>94</v>
      </c>
      <c r="P18" s="93" t="s">
        <v>95</v>
      </c>
      <c r="R18" s="91" t="s">
        <v>96</v>
      </c>
      <c r="S18" s="92" t="s">
        <v>97</v>
      </c>
      <c r="T18" s="93" t="s">
        <v>98</v>
      </c>
      <c r="V18" s="91" t="s">
        <v>87</v>
      </c>
      <c r="W18" s="92" t="s">
        <v>121</v>
      </c>
      <c r="X18" s="93" t="s">
        <v>99</v>
      </c>
      <c r="Z18" s="91" t="s">
        <v>100</v>
      </c>
      <c r="AA18" s="92" t="s">
        <v>101</v>
      </c>
      <c r="AB18" s="93" t="s">
        <v>102</v>
      </c>
      <c r="AD18" s="91" t="s">
        <v>103</v>
      </c>
      <c r="AE18" s="92" t="s">
        <v>104</v>
      </c>
      <c r="AF18" s="93" t="s">
        <v>105</v>
      </c>
    </row>
    <row r="19" spans="2:32" ht="12" customHeight="1" thickBot="1">
      <c r="B19" s="94" t="s">
        <v>112</v>
      </c>
      <c r="C19" s="96" t="s">
        <v>113</v>
      </c>
      <c r="D19" s="95" t="s">
        <v>114</v>
      </c>
      <c r="F19" s="94" t="s">
        <v>113</v>
      </c>
      <c r="G19" s="96" t="s">
        <v>112</v>
      </c>
      <c r="H19" s="95" t="s">
        <v>114</v>
      </c>
      <c r="J19" s="94" t="s">
        <v>112</v>
      </c>
      <c r="K19" s="96" t="s">
        <v>113</v>
      </c>
      <c r="L19" s="95" t="s">
        <v>114</v>
      </c>
      <c r="N19" s="94" t="s">
        <v>113</v>
      </c>
      <c r="O19" s="96" t="s">
        <v>112</v>
      </c>
      <c r="P19" s="95" t="s">
        <v>114</v>
      </c>
      <c r="R19" s="94" t="s">
        <v>112</v>
      </c>
      <c r="S19" s="96" t="s">
        <v>113</v>
      </c>
      <c r="T19" s="95" t="s">
        <v>114</v>
      </c>
      <c r="V19" s="94" t="s">
        <v>113</v>
      </c>
      <c r="W19" s="96" t="s">
        <v>112</v>
      </c>
      <c r="X19" s="95" t="s">
        <v>114</v>
      </c>
      <c r="Z19" s="94" t="s">
        <v>112</v>
      </c>
      <c r="AA19" s="96" t="s">
        <v>113</v>
      </c>
      <c r="AB19" s="95" t="s">
        <v>114</v>
      </c>
      <c r="AD19" s="94" t="s">
        <v>113</v>
      </c>
      <c r="AE19" s="96" t="s">
        <v>112</v>
      </c>
      <c r="AF19" s="95" t="s">
        <v>114</v>
      </c>
    </row>
    <row r="20" ht="11.25"/>
    <row r="21" ht="11.25"/>
    <row r="22" ht="11.25"/>
    <row r="23" ht="12" thickBot="1">
      <c r="H23" s="72" t="s">
        <v>122</v>
      </c>
    </row>
    <row r="24" spans="3:28" ht="12" thickBot="1">
      <c r="C24" s="81" t="s">
        <v>120</v>
      </c>
      <c r="D24" s="82" t="s">
        <v>88</v>
      </c>
      <c r="K24" s="81" t="s">
        <v>107</v>
      </c>
      <c r="L24" s="82" t="s">
        <v>93</v>
      </c>
      <c r="S24" s="81" t="s">
        <v>97</v>
      </c>
      <c r="T24" s="82" t="s">
        <v>120</v>
      </c>
      <c r="AA24" s="81" t="s">
        <v>123</v>
      </c>
      <c r="AB24" s="82" t="s">
        <v>124</v>
      </c>
    </row>
    <row r="25" ht="11.25"/>
    <row r="26" ht="11.25"/>
    <row r="27" ht="11.25"/>
    <row r="28" ht="12" thickBot="1"/>
    <row r="29" spans="4:29" ht="12" thickBot="1">
      <c r="D29" s="83" t="s">
        <v>88</v>
      </c>
      <c r="E29" s="84" t="s">
        <v>116</v>
      </c>
      <c r="L29" s="83" t="s">
        <v>93</v>
      </c>
      <c r="M29" s="84" t="s">
        <v>92</v>
      </c>
      <c r="T29" s="83" t="s">
        <v>97</v>
      </c>
      <c r="U29" s="82" t="s">
        <v>85</v>
      </c>
      <c r="AB29" s="83" t="s">
        <v>124</v>
      </c>
      <c r="AC29" s="82" t="s">
        <v>85</v>
      </c>
    </row>
    <row r="30" ht="11.25"/>
    <row r="31" ht="11.25"/>
    <row r="32" ht="11.25"/>
    <row r="33" ht="12" thickBot="1"/>
    <row r="34" spans="8:33" ht="12" thickBot="1">
      <c r="H34" s="81" t="s">
        <v>85</v>
      </c>
      <c r="I34" s="84" t="s">
        <v>127</v>
      </c>
      <c r="P34" s="81" t="s">
        <v>85</v>
      </c>
      <c r="Q34" s="84" t="s">
        <v>128</v>
      </c>
      <c r="X34" s="81" t="s">
        <v>85</v>
      </c>
      <c r="Y34" s="84" t="s">
        <v>129</v>
      </c>
      <c r="AF34" s="81" t="s">
        <v>85</v>
      </c>
      <c r="AG34" s="84" t="s">
        <v>130</v>
      </c>
    </row>
    <row r="35" ht="11.25"/>
    <row r="36" ht="11.25"/>
    <row r="37" ht="12" thickBot="1"/>
    <row r="38" spans="8:33" s="90" customFormat="1" ht="11.25" customHeight="1">
      <c r="H38" s="195" t="s">
        <v>125</v>
      </c>
      <c r="I38" s="196"/>
      <c r="P38" s="195" t="s">
        <v>125</v>
      </c>
      <c r="Q38" s="196"/>
      <c r="X38" s="195" t="s">
        <v>125</v>
      </c>
      <c r="Y38" s="196"/>
      <c r="AF38" s="195" t="s">
        <v>125</v>
      </c>
      <c r="AG38" s="196"/>
    </row>
    <row r="39" spans="8:33" s="90" customFormat="1" ht="14.25" customHeight="1" thickBot="1">
      <c r="H39" s="197" t="s">
        <v>126</v>
      </c>
      <c r="I39" s="198"/>
      <c r="P39" s="197" t="s">
        <v>126</v>
      </c>
      <c r="Q39" s="198"/>
      <c r="X39" s="197" t="s">
        <v>126</v>
      </c>
      <c r="Y39" s="198"/>
      <c r="AF39" s="197" t="s">
        <v>126</v>
      </c>
      <c r="AG39" s="198"/>
    </row>
    <row r="40" ht="12" thickBot="1"/>
    <row r="41" spans="2:34" ht="14.25" customHeight="1" thickTop="1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102" t="s">
        <v>108</v>
      </c>
      <c r="AH41" s="103"/>
    </row>
    <row r="42" spans="2:34" ht="13.5" customHeight="1">
      <c r="B42" s="193" t="s">
        <v>115</v>
      </c>
      <c r="C42" s="194"/>
      <c r="D42" s="194"/>
      <c r="E42" s="194"/>
      <c r="F42" s="87"/>
      <c r="G42" s="87" t="s">
        <v>78</v>
      </c>
      <c r="H42" s="110"/>
      <c r="I42" s="110"/>
      <c r="J42" s="87" t="s">
        <v>79</v>
      </c>
      <c r="K42" s="87" t="s">
        <v>75</v>
      </c>
      <c r="L42" s="110" t="s">
        <v>77</v>
      </c>
      <c r="M42" s="110"/>
      <c r="N42" s="87"/>
      <c r="O42" s="87" t="s">
        <v>80</v>
      </c>
      <c r="P42" s="87"/>
      <c r="Q42" s="87"/>
      <c r="R42" s="87" t="s">
        <v>81</v>
      </c>
      <c r="S42" s="87"/>
      <c r="T42" s="110" t="s">
        <v>77</v>
      </c>
      <c r="U42" s="110"/>
      <c r="V42" s="87" t="s">
        <v>74</v>
      </c>
      <c r="W42" s="87" t="s">
        <v>82</v>
      </c>
      <c r="X42" s="87"/>
      <c r="Y42" s="87"/>
      <c r="Z42" s="87" t="s">
        <v>83</v>
      </c>
      <c r="AA42" s="87" t="s">
        <v>76</v>
      </c>
      <c r="AB42" s="110" t="s">
        <v>77</v>
      </c>
      <c r="AC42" s="110"/>
      <c r="AD42" s="87"/>
      <c r="AE42" s="87" t="s">
        <v>84</v>
      </c>
      <c r="AF42" s="87"/>
      <c r="AG42" s="104"/>
      <c r="AH42" s="105"/>
    </row>
    <row r="43" spans="2:34" ht="14.25" customHeight="1" thickBo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106"/>
      <c r="AH43" s="107"/>
    </row>
    <row r="44" ht="12" thickTop="1"/>
    <row r="45" ht="11.25" hidden="1"/>
    <row r="46" ht="11.25" hidden="1"/>
    <row r="47" ht="11.25" hidden="1"/>
    <row r="48" ht="11.25" hidden="1"/>
    <row r="49" ht="11.25" hidden="1"/>
    <row r="50" ht="11.25" hidden="1"/>
  </sheetData>
  <mergeCells count="19">
    <mergeCell ref="B42:E42"/>
    <mergeCell ref="H38:I38"/>
    <mergeCell ref="H39:I39"/>
    <mergeCell ref="P38:Q38"/>
    <mergeCell ref="P39:Q39"/>
    <mergeCell ref="X39:Y39"/>
    <mergeCell ref="AF38:AG38"/>
    <mergeCell ref="AF39:AG39"/>
    <mergeCell ref="AG41:AH43"/>
    <mergeCell ref="AB42:AC42"/>
    <mergeCell ref="H42:I42"/>
    <mergeCell ref="L42:M42"/>
    <mergeCell ref="B1:AH1"/>
    <mergeCell ref="AC2:AH2"/>
    <mergeCell ref="B4:E6"/>
    <mergeCell ref="V5:W5"/>
    <mergeCell ref="AD5:AE5"/>
    <mergeCell ref="T42:U42"/>
    <mergeCell ref="X38:Y3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97" zoomScaleNormal="97" workbookViewId="0" topLeftCell="A1">
      <selection activeCell="AW35" sqref="AW35"/>
    </sheetView>
  </sheetViews>
  <sheetFormatPr defaultColWidth="8.88671875" defaultRowHeight="13.5" zeroHeight="1"/>
  <cols>
    <col min="1" max="1" width="3.3359375" style="28" customWidth="1"/>
    <col min="2" max="2" width="8.88671875" style="52" customWidth="1"/>
    <col min="3" max="3" width="4.21484375" style="52" bestFit="1" customWidth="1"/>
    <col min="4" max="23" width="2.4453125" style="52" customWidth="1"/>
    <col min="24" max="43" width="2.4453125" style="53" customWidth="1"/>
    <col min="44" max="45" width="3.5546875" style="28" customWidth="1"/>
    <col min="46" max="46" width="6.99609375" style="28" customWidth="1"/>
    <col min="47" max="47" width="3.77734375" style="28" customWidth="1"/>
    <col min="48" max="48" width="4.21484375" style="28" bestFit="1" customWidth="1"/>
    <col min="49" max="49" width="3.99609375" style="28" customWidth="1"/>
    <col min="50" max="51" width="8.88671875" style="28" hidden="1" customWidth="1"/>
    <col min="52" max="52" width="6.6640625" style="28" hidden="1" customWidth="1"/>
    <col min="53" max="53" width="4.4453125" style="28" hidden="1" customWidth="1"/>
    <col min="54" max="16384" width="8.88671875" style="27" hidden="1" customWidth="1"/>
  </cols>
  <sheetData>
    <row r="1" spans="1:49" ht="60.75" customHeight="1" thickBot="1">
      <c r="A1" s="27"/>
      <c r="B1" s="70"/>
      <c r="C1" s="71"/>
      <c r="D1" s="71"/>
      <c r="E1" s="71"/>
      <c r="F1" s="71"/>
      <c r="G1" s="71"/>
      <c r="H1" s="71"/>
      <c r="I1" s="173" t="s">
        <v>66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71"/>
      <c r="AO1" s="71"/>
      <c r="AP1" s="71"/>
      <c r="AQ1" s="174" t="s">
        <v>68</v>
      </c>
      <c r="AR1" s="175"/>
      <c r="AS1" s="175"/>
      <c r="AT1" s="175"/>
      <c r="AU1" s="175"/>
      <c r="AV1" s="175"/>
      <c r="AW1" s="27"/>
    </row>
    <row r="2" spans="1:49" ht="15" customHeight="1" thickTop="1">
      <c r="A2" s="27"/>
      <c r="B2" s="101"/>
      <c r="C2" s="120"/>
      <c r="D2" s="146" t="s">
        <v>17</v>
      </c>
      <c r="E2" s="146"/>
      <c r="F2" s="146"/>
      <c r="G2" s="146"/>
      <c r="H2" s="147" t="s">
        <v>18</v>
      </c>
      <c r="I2" s="146"/>
      <c r="J2" s="146"/>
      <c r="K2" s="148"/>
      <c r="L2" s="146" t="s">
        <v>19</v>
      </c>
      <c r="M2" s="146"/>
      <c r="N2" s="146"/>
      <c r="O2" s="146"/>
      <c r="P2" s="147" t="s">
        <v>20</v>
      </c>
      <c r="Q2" s="146"/>
      <c r="R2" s="146"/>
      <c r="S2" s="148"/>
      <c r="T2" s="146" t="s">
        <v>21</v>
      </c>
      <c r="U2" s="146"/>
      <c r="V2" s="146"/>
      <c r="W2" s="146"/>
      <c r="X2" s="147" t="s">
        <v>22</v>
      </c>
      <c r="Y2" s="146"/>
      <c r="Z2" s="146"/>
      <c r="AA2" s="148"/>
      <c r="AB2" s="146" t="s">
        <v>23</v>
      </c>
      <c r="AC2" s="146"/>
      <c r="AD2" s="146"/>
      <c r="AE2" s="146"/>
      <c r="AF2" s="147" t="s">
        <v>24</v>
      </c>
      <c r="AG2" s="146"/>
      <c r="AH2" s="146"/>
      <c r="AI2" s="148"/>
      <c r="AJ2" s="146" t="s">
        <v>25</v>
      </c>
      <c r="AK2" s="146"/>
      <c r="AL2" s="146"/>
      <c r="AM2" s="148"/>
      <c r="AN2" s="147" t="s">
        <v>26</v>
      </c>
      <c r="AO2" s="146"/>
      <c r="AP2" s="146"/>
      <c r="AQ2" s="146"/>
      <c r="AR2" s="152" t="s">
        <v>5</v>
      </c>
      <c r="AS2" s="153"/>
      <c r="AT2" s="156" t="s">
        <v>11</v>
      </c>
      <c r="AU2" s="156" t="s">
        <v>35</v>
      </c>
      <c r="AV2" s="160" t="s">
        <v>27</v>
      </c>
      <c r="AW2" s="27"/>
    </row>
    <row r="3" spans="1:49" ht="15" customHeight="1">
      <c r="A3" s="27"/>
      <c r="B3" s="121"/>
      <c r="C3" s="122"/>
      <c r="D3" s="139" t="s">
        <v>7</v>
      </c>
      <c r="E3" s="139"/>
      <c r="F3" s="139" t="s">
        <v>8</v>
      </c>
      <c r="G3" s="139"/>
      <c r="H3" s="141" t="s">
        <v>7</v>
      </c>
      <c r="I3" s="139"/>
      <c r="J3" s="139" t="s">
        <v>8</v>
      </c>
      <c r="K3" s="140"/>
      <c r="L3" s="139" t="s">
        <v>7</v>
      </c>
      <c r="M3" s="139"/>
      <c r="N3" s="139" t="s">
        <v>8</v>
      </c>
      <c r="O3" s="139"/>
      <c r="P3" s="141" t="s">
        <v>7</v>
      </c>
      <c r="Q3" s="139"/>
      <c r="R3" s="139" t="s">
        <v>8</v>
      </c>
      <c r="S3" s="140"/>
      <c r="T3" s="139" t="s">
        <v>7</v>
      </c>
      <c r="U3" s="139"/>
      <c r="V3" s="139" t="s">
        <v>8</v>
      </c>
      <c r="W3" s="139"/>
      <c r="X3" s="141" t="s">
        <v>7</v>
      </c>
      <c r="Y3" s="139"/>
      <c r="Z3" s="139" t="s">
        <v>8</v>
      </c>
      <c r="AA3" s="140"/>
      <c r="AB3" s="139" t="s">
        <v>7</v>
      </c>
      <c r="AC3" s="139"/>
      <c r="AD3" s="139" t="s">
        <v>8</v>
      </c>
      <c r="AE3" s="139"/>
      <c r="AF3" s="141" t="s">
        <v>7</v>
      </c>
      <c r="AG3" s="139"/>
      <c r="AH3" s="139" t="s">
        <v>8</v>
      </c>
      <c r="AI3" s="140"/>
      <c r="AJ3" s="139" t="s">
        <v>7</v>
      </c>
      <c r="AK3" s="139"/>
      <c r="AL3" s="139" t="s">
        <v>8</v>
      </c>
      <c r="AM3" s="140"/>
      <c r="AN3" s="141" t="s">
        <v>7</v>
      </c>
      <c r="AO3" s="139"/>
      <c r="AP3" s="139" t="s">
        <v>8</v>
      </c>
      <c r="AQ3" s="139"/>
      <c r="AR3" s="154"/>
      <c r="AS3" s="155"/>
      <c r="AT3" s="157"/>
      <c r="AU3" s="157"/>
      <c r="AV3" s="161"/>
      <c r="AW3" s="27"/>
    </row>
    <row r="4" spans="1:50" ht="15" customHeight="1" thickBot="1">
      <c r="A4" s="27"/>
      <c r="B4" s="123"/>
      <c r="C4" s="124"/>
      <c r="D4" s="30" t="s">
        <v>2</v>
      </c>
      <c r="E4" s="30" t="s">
        <v>3</v>
      </c>
      <c r="F4" s="30" t="s">
        <v>2</v>
      </c>
      <c r="G4" s="30" t="s">
        <v>3</v>
      </c>
      <c r="H4" s="31" t="s">
        <v>2</v>
      </c>
      <c r="I4" s="30" t="s">
        <v>3</v>
      </c>
      <c r="J4" s="30" t="s">
        <v>2</v>
      </c>
      <c r="K4" s="32" t="s">
        <v>3</v>
      </c>
      <c r="L4" s="30" t="s">
        <v>2</v>
      </c>
      <c r="M4" s="30" t="s">
        <v>3</v>
      </c>
      <c r="N4" s="30" t="s">
        <v>2</v>
      </c>
      <c r="O4" s="30" t="s">
        <v>3</v>
      </c>
      <c r="P4" s="31" t="s">
        <v>2</v>
      </c>
      <c r="Q4" s="30" t="s">
        <v>3</v>
      </c>
      <c r="R4" s="30" t="s">
        <v>2</v>
      </c>
      <c r="S4" s="32" t="s">
        <v>3</v>
      </c>
      <c r="T4" s="30" t="s">
        <v>2</v>
      </c>
      <c r="U4" s="30" t="s">
        <v>3</v>
      </c>
      <c r="V4" s="30" t="s">
        <v>2</v>
      </c>
      <c r="W4" s="30" t="s">
        <v>3</v>
      </c>
      <c r="X4" s="31" t="s">
        <v>2</v>
      </c>
      <c r="Y4" s="30" t="s">
        <v>3</v>
      </c>
      <c r="Z4" s="30" t="s">
        <v>2</v>
      </c>
      <c r="AA4" s="32" t="s">
        <v>3</v>
      </c>
      <c r="AB4" s="30" t="s">
        <v>2</v>
      </c>
      <c r="AC4" s="30" t="s">
        <v>3</v>
      </c>
      <c r="AD4" s="30" t="s">
        <v>2</v>
      </c>
      <c r="AE4" s="30" t="s">
        <v>3</v>
      </c>
      <c r="AF4" s="31" t="s">
        <v>2</v>
      </c>
      <c r="AG4" s="30" t="s">
        <v>3</v>
      </c>
      <c r="AH4" s="30" t="s">
        <v>2</v>
      </c>
      <c r="AI4" s="32" t="s">
        <v>3</v>
      </c>
      <c r="AJ4" s="30" t="s">
        <v>2</v>
      </c>
      <c r="AK4" s="30" t="s">
        <v>3</v>
      </c>
      <c r="AL4" s="30" t="s">
        <v>2</v>
      </c>
      <c r="AM4" s="32" t="s">
        <v>3</v>
      </c>
      <c r="AN4" s="31" t="s">
        <v>2</v>
      </c>
      <c r="AO4" s="30" t="s">
        <v>3</v>
      </c>
      <c r="AP4" s="30" t="s">
        <v>2</v>
      </c>
      <c r="AQ4" s="30" t="s">
        <v>3</v>
      </c>
      <c r="AR4" s="33" t="s">
        <v>2</v>
      </c>
      <c r="AS4" s="32" t="s">
        <v>3</v>
      </c>
      <c r="AT4" s="158"/>
      <c r="AU4" s="158"/>
      <c r="AV4" s="161"/>
      <c r="AW4" s="34"/>
      <c r="AX4" s="35"/>
    </row>
    <row r="5" spans="1:53" ht="15" customHeight="1">
      <c r="A5" s="27"/>
      <c r="B5" s="121" t="s">
        <v>9</v>
      </c>
      <c r="C5" s="29" t="s">
        <v>6</v>
      </c>
      <c r="D5" s="6"/>
      <c r="E5" s="6"/>
      <c r="F5" s="6"/>
      <c r="G5" s="6"/>
      <c r="H5" s="36">
        <v>3</v>
      </c>
      <c r="I5" s="7">
        <v>1</v>
      </c>
      <c r="J5" s="7" t="s">
        <v>29</v>
      </c>
      <c r="K5" s="37" t="s">
        <v>31</v>
      </c>
      <c r="L5" s="7">
        <v>0</v>
      </c>
      <c r="M5" s="7">
        <v>3</v>
      </c>
      <c r="N5" s="7" t="s">
        <v>30</v>
      </c>
      <c r="O5" s="7" t="s">
        <v>29</v>
      </c>
      <c r="P5" s="36">
        <v>0</v>
      </c>
      <c r="Q5" s="7">
        <v>3</v>
      </c>
      <c r="R5" s="7">
        <v>0</v>
      </c>
      <c r="S5" s="37">
        <v>3</v>
      </c>
      <c r="T5" s="7">
        <v>3</v>
      </c>
      <c r="U5" s="7">
        <v>2</v>
      </c>
      <c r="V5" s="7" t="s">
        <v>29</v>
      </c>
      <c r="W5" s="7" t="s">
        <v>29</v>
      </c>
      <c r="X5" s="36">
        <v>3</v>
      </c>
      <c r="Y5" s="7">
        <v>2</v>
      </c>
      <c r="Z5" s="7" t="s">
        <v>30</v>
      </c>
      <c r="AA5" s="37" t="s">
        <v>29</v>
      </c>
      <c r="AB5" s="7">
        <v>3</v>
      </c>
      <c r="AC5" s="7">
        <v>1</v>
      </c>
      <c r="AD5" s="7">
        <v>1</v>
      </c>
      <c r="AE5" s="7">
        <v>3</v>
      </c>
      <c r="AF5" s="36">
        <v>3</v>
      </c>
      <c r="AG5" s="7">
        <v>2</v>
      </c>
      <c r="AH5" s="7" t="s">
        <v>29</v>
      </c>
      <c r="AI5" s="37" t="s">
        <v>34</v>
      </c>
      <c r="AJ5" s="7">
        <v>1</v>
      </c>
      <c r="AK5" s="7">
        <v>3</v>
      </c>
      <c r="AL5" s="7">
        <v>1</v>
      </c>
      <c r="AM5" s="37">
        <v>3</v>
      </c>
      <c r="AN5" s="36">
        <v>2</v>
      </c>
      <c r="AO5" s="7">
        <v>3</v>
      </c>
      <c r="AP5" s="7" t="s">
        <v>67</v>
      </c>
      <c r="AQ5" s="7" t="s">
        <v>29</v>
      </c>
      <c r="AR5" s="38">
        <f>SUM(D5,F5,H5,J5,L5,N5,P5,R5,T5,V5,X5,Z5,AB5,AD5,AF5,AH5,AJ5,AL5,AN5,AP5)</f>
        <v>20</v>
      </c>
      <c r="AS5" s="13">
        <f>SUM(E5,G5,I5,K5,M5,O5,Q5,S5,U5,W5,Y5,AA5,AC5,AE5,AG5,AI5,AK5,AM5,AO5,AQ5)</f>
        <v>29</v>
      </c>
      <c r="AT5" s="1">
        <f>AR5-AS5</f>
        <v>-9</v>
      </c>
      <c r="AU5" s="166">
        <v>0</v>
      </c>
      <c r="AV5" s="164">
        <f>RANK(AX5,$AX$5:$AX$24,1)</f>
        <v>7</v>
      </c>
      <c r="AW5" s="27"/>
      <c r="AX5" s="159">
        <f>AY5+AY6</f>
        <v>709</v>
      </c>
      <c r="AY5" s="28">
        <f>RANK(BA5,$BA$5:$BA$24)</f>
        <v>9</v>
      </c>
      <c r="BA5" s="28">
        <f>AT5+AU5</f>
        <v>-9</v>
      </c>
    </row>
    <row r="6" spans="1:52" ht="15" customHeight="1">
      <c r="A6" s="27"/>
      <c r="B6" s="121"/>
      <c r="C6" s="29" t="s">
        <v>4</v>
      </c>
      <c r="D6" s="142" t="str">
        <f>IF(D5&gt;E5,"승",IF(D5&lt;E5,"패"," "))</f>
        <v> </v>
      </c>
      <c r="E6" s="142"/>
      <c r="F6" s="142" t="str">
        <f>IF(F5&gt;G5,"승",IF(F5&lt;G5,"패"," "))</f>
        <v> </v>
      </c>
      <c r="G6" s="142"/>
      <c r="H6" s="141" t="str">
        <f>IF(H5&gt;I5,"승",IF(H5&lt;I5,"패"," "))</f>
        <v>승</v>
      </c>
      <c r="I6" s="139"/>
      <c r="J6" s="139" t="str">
        <f>IF(J5&gt;K5,"승",IF(J5&lt;K5,"패"," "))</f>
        <v> </v>
      </c>
      <c r="K6" s="140"/>
      <c r="L6" s="139" t="str">
        <f>IF(L5&gt;M5,"승",IF(L5&lt;M5,"패"," "))</f>
        <v>패</v>
      </c>
      <c r="M6" s="139"/>
      <c r="N6" s="139" t="str">
        <f>IF(N5&gt;O5,"승",IF(N5&lt;O5,"패"," "))</f>
        <v> </v>
      </c>
      <c r="O6" s="139"/>
      <c r="P6" s="141" t="str">
        <f>IF(P5&gt;Q5,"승",IF(P5&lt;Q5,"패"," "))</f>
        <v>패</v>
      </c>
      <c r="Q6" s="139"/>
      <c r="R6" s="139" t="str">
        <f>IF(R5&gt;S5,"승",IF(R5&lt;S5,"패"," "))</f>
        <v>패</v>
      </c>
      <c r="S6" s="140"/>
      <c r="T6" s="139" t="str">
        <f>IF(T5&gt;U5,"승",IF(T5&lt;U5,"패"," "))</f>
        <v>승</v>
      </c>
      <c r="U6" s="139"/>
      <c r="V6" s="139" t="str">
        <f>IF(V5&gt;W5,"승",IF(V5&lt;W5,"패"," "))</f>
        <v> </v>
      </c>
      <c r="W6" s="139"/>
      <c r="X6" s="141" t="str">
        <f>IF(X5&gt;Y5,"승",IF(X5&lt;Y5,"패"," "))</f>
        <v>승</v>
      </c>
      <c r="Y6" s="139"/>
      <c r="Z6" s="139" t="str">
        <f>IF(Z5&gt;AA5,"승",IF(Z5&lt;AA5,"패"," "))</f>
        <v> </v>
      </c>
      <c r="AA6" s="140"/>
      <c r="AB6" s="139" t="str">
        <f>IF(AB5&gt;AC5,"승",IF(AB5&lt;AC5,"패"," "))</f>
        <v>승</v>
      </c>
      <c r="AC6" s="139"/>
      <c r="AD6" s="139" t="str">
        <f>IF(AD5&gt;AE5,"승",IF(AD5&lt;AE5,"패"," "))</f>
        <v>패</v>
      </c>
      <c r="AE6" s="139"/>
      <c r="AF6" s="141" t="str">
        <f>IF(AF5&gt;AG5,"승",IF(AF5&lt;AG5,"패"," "))</f>
        <v>승</v>
      </c>
      <c r="AG6" s="139"/>
      <c r="AH6" s="139" t="str">
        <f>IF(AH5&gt;AI5,"승",IF(AH5&lt;AI5,"패"," "))</f>
        <v> </v>
      </c>
      <c r="AI6" s="140"/>
      <c r="AJ6" s="139" t="str">
        <f>IF(AJ5&gt;AK5,"승",IF(AJ5&lt;AK5,"패"," "))</f>
        <v>패</v>
      </c>
      <c r="AK6" s="139"/>
      <c r="AL6" s="139" t="str">
        <f>IF(AL5&gt;AM5,"승",IF(AL5&lt;AM5,"패"," "))</f>
        <v>패</v>
      </c>
      <c r="AM6" s="140"/>
      <c r="AN6" s="141" t="str">
        <f>IF(AN5&gt;AO5,"승",IF(AN5&lt;AO5,"패"," "))</f>
        <v>패</v>
      </c>
      <c r="AO6" s="139"/>
      <c r="AP6" s="139" t="str">
        <f>IF(AP5&gt;AQ5,"승",IF(AP5&lt;AQ5,"패"," "))</f>
        <v> </v>
      </c>
      <c r="AQ6" s="139"/>
      <c r="AR6" s="38">
        <f>COUNTIF(D6:AQ6,"승")</f>
        <v>5</v>
      </c>
      <c r="AS6" s="13">
        <f>COUNTIF(D6:AQ6,"패")</f>
        <v>7</v>
      </c>
      <c r="AT6" s="3">
        <f aca="true" t="shared" si="0" ref="AT6:AT24">AR6/(AR6+AS6)*100</f>
        <v>41.66666666666667</v>
      </c>
      <c r="AU6" s="167"/>
      <c r="AV6" s="165"/>
      <c r="AW6" s="27"/>
      <c r="AX6" s="159"/>
      <c r="AY6" s="28">
        <f>RANK(AZ6,$AZ$5:$AZ$24)*100</f>
        <v>700</v>
      </c>
      <c r="AZ6" s="28">
        <f>AT6</f>
        <v>41.66666666666667</v>
      </c>
    </row>
    <row r="7" spans="1:53" ht="15" customHeight="1">
      <c r="A7" s="27"/>
      <c r="B7" s="149" t="s">
        <v>10</v>
      </c>
      <c r="C7" s="39" t="s">
        <v>6</v>
      </c>
      <c r="D7" s="24">
        <f>대각선복사!A3</f>
        <v>1</v>
      </c>
      <c r="E7" s="24">
        <f>대각선복사!B3</f>
        <v>3</v>
      </c>
      <c r="F7" s="24" t="str">
        <f>대각선복사!C3</f>
        <v> </v>
      </c>
      <c r="G7" s="24" t="str">
        <f>대각선복사!D3</f>
        <v> </v>
      </c>
      <c r="H7" s="9"/>
      <c r="I7" s="10"/>
      <c r="J7" s="10"/>
      <c r="K7" s="11"/>
      <c r="L7" s="12">
        <v>2</v>
      </c>
      <c r="M7" s="12">
        <v>3</v>
      </c>
      <c r="N7" s="12">
        <v>1</v>
      </c>
      <c r="O7" s="12">
        <v>3</v>
      </c>
      <c r="P7" s="40">
        <v>3</v>
      </c>
      <c r="Q7" s="12">
        <v>1</v>
      </c>
      <c r="R7" s="12" t="s">
        <v>30</v>
      </c>
      <c r="S7" s="41" t="s">
        <v>29</v>
      </c>
      <c r="T7" s="12">
        <v>1</v>
      </c>
      <c r="U7" s="12">
        <v>3</v>
      </c>
      <c r="V7" s="12">
        <v>3</v>
      </c>
      <c r="W7" s="12">
        <v>1</v>
      </c>
      <c r="X7" s="40">
        <v>2</v>
      </c>
      <c r="Y7" s="12">
        <v>3</v>
      </c>
      <c r="Z7" s="12" t="s">
        <v>32</v>
      </c>
      <c r="AA7" s="41" t="s">
        <v>29</v>
      </c>
      <c r="AB7" s="12">
        <v>2</v>
      </c>
      <c r="AC7" s="12">
        <v>3</v>
      </c>
      <c r="AD7" s="12" t="s">
        <v>30</v>
      </c>
      <c r="AE7" s="12" t="s">
        <v>29</v>
      </c>
      <c r="AF7" s="40">
        <v>3</v>
      </c>
      <c r="AG7" s="12">
        <v>0</v>
      </c>
      <c r="AH7" s="12" t="s">
        <v>32</v>
      </c>
      <c r="AI7" s="41" t="s">
        <v>29</v>
      </c>
      <c r="AJ7" s="12">
        <v>0</v>
      </c>
      <c r="AK7" s="12">
        <v>3</v>
      </c>
      <c r="AL7" s="12" t="s">
        <v>30</v>
      </c>
      <c r="AM7" s="41" t="s">
        <v>29</v>
      </c>
      <c r="AN7" s="40">
        <v>1</v>
      </c>
      <c r="AO7" s="12">
        <v>3</v>
      </c>
      <c r="AP7" s="12">
        <v>3</v>
      </c>
      <c r="AQ7" s="12">
        <v>1</v>
      </c>
      <c r="AR7" s="42">
        <f>SUM(D7,F7,H7,J7,L7,N7,P7,R7,T7,V7,X7,Z7,AB7,AD7,AF7,AH7,AJ7,AL7,AN7,AP7)</f>
        <v>22</v>
      </c>
      <c r="AS7" s="43">
        <f>SUM(E7,G7,I7,K7,M7,O7,Q7,S7,U7,W7,Y7,AA7,AC7,AE7,AG7,AI7,AK7,AM7,AO7,AQ7)</f>
        <v>27</v>
      </c>
      <c r="AT7" s="4">
        <f>AR7-AS7</f>
        <v>-5</v>
      </c>
      <c r="AU7" s="168">
        <v>0</v>
      </c>
      <c r="AV7" s="162">
        <f>RANK(AX7,$AX$5:$AX$24,1)</f>
        <v>8</v>
      </c>
      <c r="AW7" s="27"/>
      <c r="AX7" s="159">
        <f aca="true" t="shared" si="1" ref="AX7:AX23">AY7+AY8</f>
        <v>807</v>
      </c>
      <c r="AY7" s="28">
        <f>RANK(BA7,$BA$5:$BA$24)</f>
        <v>7</v>
      </c>
      <c r="BA7" s="28">
        <f aca="true" t="shared" si="2" ref="BA7:BA23">AT7+AU7</f>
        <v>-5</v>
      </c>
    </row>
    <row r="8" spans="1:52" ht="15" customHeight="1">
      <c r="A8" s="27"/>
      <c r="B8" s="150"/>
      <c r="C8" s="44" t="s">
        <v>4</v>
      </c>
      <c r="D8" s="130" t="str">
        <f>IF(D7&gt;E7,"승",IF(D7&lt;E7,"패"," "))</f>
        <v>패</v>
      </c>
      <c r="E8" s="130"/>
      <c r="F8" s="130" t="str">
        <f>IF(F7&gt;G7,"승",IF(F7&lt;G7,"패"," "))</f>
        <v> </v>
      </c>
      <c r="G8" s="130"/>
      <c r="H8" s="137" t="str">
        <f>IF(H7&gt;I7,"승",IF(H7&lt;I7,"패"," "))</f>
        <v> </v>
      </c>
      <c r="I8" s="133"/>
      <c r="J8" s="133" t="str">
        <f>IF(J7&gt;K7,"승",IF(J7&lt;K7,"패"," "))</f>
        <v> </v>
      </c>
      <c r="K8" s="134"/>
      <c r="L8" s="136" t="str">
        <f>IF(L7&gt;M7,"승",IF(L7&lt;M7,"패"," "))</f>
        <v>패</v>
      </c>
      <c r="M8" s="136"/>
      <c r="N8" s="136" t="str">
        <f>IF(N7&gt;O7,"승",IF(N7&lt;O7,"패"," "))</f>
        <v>패</v>
      </c>
      <c r="O8" s="136"/>
      <c r="P8" s="135" t="str">
        <f>IF(P7&gt;Q7,"승",IF(P7&lt;Q7,"패"," "))</f>
        <v>승</v>
      </c>
      <c r="Q8" s="136"/>
      <c r="R8" s="136" t="str">
        <f>IF(R7&gt;S7,"승",IF(R7&lt;S7,"패"," "))</f>
        <v> </v>
      </c>
      <c r="S8" s="138"/>
      <c r="T8" s="136" t="str">
        <f>IF(T7&gt;U7,"승",IF(T7&lt;U7,"패"," "))</f>
        <v>패</v>
      </c>
      <c r="U8" s="136"/>
      <c r="V8" s="136" t="str">
        <f>IF(V7&gt;W7,"승",IF(V7&lt;W7,"패"," "))</f>
        <v>승</v>
      </c>
      <c r="W8" s="136"/>
      <c r="X8" s="135" t="str">
        <f>IF(X7&gt;Y7,"승",IF(X7&lt;Y7,"패"," "))</f>
        <v>패</v>
      </c>
      <c r="Y8" s="136"/>
      <c r="Z8" s="136" t="str">
        <f>IF(Z7&gt;AA7,"승",IF(Z7&lt;AA7,"패"," "))</f>
        <v> </v>
      </c>
      <c r="AA8" s="138"/>
      <c r="AB8" s="136" t="str">
        <f>IF(AB7&gt;AC7,"승",IF(AB7&lt;AC7,"패"," "))</f>
        <v>패</v>
      </c>
      <c r="AC8" s="136"/>
      <c r="AD8" s="136" t="str">
        <f>IF(AD7&gt;AE7,"승",IF(AD7&lt;AE7,"패"," "))</f>
        <v> </v>
      </c>
      <c r="AE8" s="136"/>
      <c r="AF8" s="135" t="str">
        <f>IF(AF7&gt;AG7,"승",IF(AF7&lt;AG7,"패"," "))</f>
        <v>승</v>
      </c>
      <c r="AG8" s="136"/>
      <c r="AH8" s="136" t="str">
        <f>IF(AH7&gt;AI7,"승",IF(AH7&lt;AI7,"패"," "))</f>
        <v> </v>
      </c>
      <c r="AI8" s="138"/>
      <c r="AJ8" s="136" t="str">
        <f>IF(AJ7&gt;AK7,"승",IF(AJ7&lt;AK7,"패"," "))</f>
        <v>패</v>
      </c>
      <c r="AK8" s="136"/>
      <c r="AL8" s="136" t="str">
        <f>IF(AL7&gt;AM7,"승",IF(AL7&lt;AM7,"패"," "))</f>
        <v> </v>
      </c>
      <c r="AM8" s="138"/>
      <c r="AN8" s="135" t="str">
        <f>IF(AN7&gt;AO7,"승",IF(AN7&lt;AO7,"패"," "))</f>
        <v>패</v>
      </c>
      <c r="AO8" s="136"/>
      <c r="AP8" s="136" t="str">
        <f>IF(AP7&gt;AQ7,"승",IF(AP7&lt;AQ7,"패"," "))</f>
        <v>승</v>
      </c>
      <c r="AQ8" s="136"/>
      <c r="AR8" s="45">
        <f>COUNTIF(D8:AQ8,"승")</f>
        <v>4</v>
      </c>
      <c r="AS8" s="14">
        <f>COUNTIF(D8:AQ8,"패")</f>
        <v>8</v>
      </c>
      <c r="AT8" s="2">
        <f t="shared" si="0"/>
        <v>33.33333333333333</v>
      </c>
      <c r="AU8" s="167"/>
      <c r="AV8" s="163"/>
      <c r="AW8" s="27"/>
      <c r="AX8" s="159"/>
      <c r="AY8" s="28">
        <f>RANK(AZ8,$AZ$5:$AZ$24)*100</f>
        <v>800</v>
      </c>
      <c r="AZ8" s="28">
        <f>AT8</f>
        <v>33.33333333333333</v>
      </c>
    </row>
    <row r="9" spans="1:53" ht="15" customHeight="1">
      <c r="A9" s="27"/>
      <c r="B9" s="121" t="s">
        <v>0</v>
      </c>
      <c r="C9" s="29" t="s">
        <v>6</v>
      </c>
      <c r="D9" s="16">
        <f>대각선복사!A5</f>
        <v>3</v>
      </c>
      <c r="E9" s="16">
        <f>대각선복사!B5</f>
        <v>0</v>
      </c>
      <c r="F9" s="16" t="str">
        <f>대각선복사!C5</f>
        <v> </v>
      </c>
      <c r="G9" s="16" t="str">
        <f>대각선복사!D5</f>
        <v> </v>
      </c>
      <c r="H9" s="18">
        <f>대각선복사!E5</f>
        <v>3</v>
      </c>
      <c r="I9" s="16">
        <f>대각선복사!F5</f>
        <v>2</v>
      </c>
      <c r="J9" s="16">
        <f>대각선복사!G5</f>
        <v>3</v>
      </c>
      <c r="K9" s="17">
        <f>대각선복사!H5</f>
        <v>1</v>
      </c>
      <c r="L9" s="6"/>
      <c r="M9" s="6"/>
      <c r="N9" s="6"/>
      <c r="O9" s="6"/>
      <c r="P9" s="36">
        <v>0</v>
      </c>
      <c r="Q9" s="7">
        <v>3</v>
      </c>
      <c r="R9" s="7" t="s">
        <v>30</v>
      </c>
      <c r="S9" s="37" t="s">
        <v>29</v>
      </c>
      <c r="T9" s="7">
        <v>3</v>
      </c>
      <c r="U9" s="7">
        <v>1</v>
      </c>
      <c r="V9" s="7" t="s">
        <v>29</v>
      </c>
      <c r="W9" s="7" t="s">
        <v>29</v>
      </c>
      <c r="X9" s="36">
        <v>3</v>
      </c>
      <c r="Y9" s="7">
        <v>0</v>
      </c>
      <c r="Z9" s="7" t="s">
        <v>32</v>
      </c>
      <c r="AA9" s="37" t="s">
        <v>29</v>
      </c>
      <c r="AB9" s="7">
        <v>3</v>
      </c>
      <c r="AC9" s="7">
        <v>1</v>
      </c>
      <c r="AD9" s="7" t="s">
        <v>30</v>
      </c>
      <c r="AE9" s="7" t="s">
        <v>29</v>
      </c>
      <c r="AF9" s="36">
        <v>0</v>
      </c>
      <c r="AG9" s="7">
        <v>3</v>
      </c>
      <c r="AH9" s="7">
        <v>3</v>
      </c>
      <c r="AI9" s="37">
        <v>1</v>
      </c>
      <c r="AJ9" s="7">
        <v>3</v>
      </c>
      <c r="AK9" s="7">
        <v>2</v>
      </c>
      <c r="AL9" s="7" t="s">
        <v>30</v>
      </c>
      <c r="AM9" s="37" t="s">
        <v>29</v>
      </c>
      <c r="AN9" s="36">
        <v>3</v>
      </c>
      <c r="AO9" s="7">
        <v>1</v>
      </c>
      <c r="AP9" s="7">
        <v>2</v>
      </c>
      <c r="AQ9" s="7">
        <v>3</v>
      </c>
      <c r="AR9" s="38">
        <f>SUM(D9,F9,H9,J9,L9,N9,P9,R9,T9,V9,X9,Z9,AB9,AD9,AF9,AH9,AJ9,AL9,AN9,AP9)</f>
        <v>29</v>
      </c>
      <c r="AS9" s="13">
        <f>SUM(E9,G9,I9,K9,M9,O9,Q9,S9,U9,W9,Y9,AA9,AC9,AE9,AG9,AI9,AK9,AM9,AO9,AQ9)</f>
        <v>18</v>
      </c>
      <c r="AT9" s="1">
        <f>AR9-AS9</f>
        <v>11</v>
      </c>
      <c r="AU9" s="168">
        <v>0</v>
      </c>
      <c r="AV9" s="165">
        <f>RANK(AX9,$AX$5:$AX$24,1)</f>
        <v>1</v>
      </c>
      <c r="AW9" s="27"/>
      <c r="AX9" s="159">
        <f t="shared" si="1"/>
        <v>102</v>
      </c>
      <c r="AY9" s="28">
        <f>RANK(BA9,$BA$5:$BA$24)</f>
        <v>2</v>
      </c>
      <c r="BA9" s="28">
        <f t="shared" si="2"/>
        <v>11</v>
      </c>
    </row>
    <row r="10" spans="1:52" ht="15" customHeight="1">
      <c r="A10" s="27"/>
      <c r="B10" s="121"/>
      <c r="C10" s="29" t="s">
        <v>4</v>
      </c>
      <c r="D10" s="143" t="str">
        <f>IF(D9&gt;E9,"승",IF(D9&lt;E9,"패"," "))</f>
        <v>승</v>
      </c>
      <c r="E10" s="143"/>
      <c r="F10" s="143" t="str">
        <f>IF(F9&gt;G9,"승",IF(F9&lt;G9,"패"," "))</f>
        <v> </v>
      </c>
      <c r="G10" s="143"/>
      <c r="H10" s="144" t="str">
        <f>IF(H9&gt;I9,"승",IF(H9&lt;I9,"패"," "))</f>
        <v>승</v>
      </c>
      <c r="I10" s="143"/>
      <c r="J10" s="143" t="str">
        <f>IF(J9&gt;K9,"승",IF(J9&lt;K9,"패"," "))</f>
        <v>승</v>
      </c>
      <c r="K10" s="145"/>
      <c r="L10" s="142" t="str">
        <f>IF(L9&gt;M9,"승",IF(L9&lt;M9,"패"," "))</f>
        <v> </v>
      </c>
      <c r="M10" s="142"/>
      <c r="N10" s="142" t="str">
        <f>IF(N9&gt;O9,"승",IF(N9&lt;O9,"패"," "))</f>
        <v> </v>
      </c>
      <c r="O10" s="142"/>
      <c r="P10" s="141" t="str">
        <f>IF(P9&gt;Q9,"승",IF(P9&lt;Q9,"패"," "))</f>
        <v>패</v>
      </c>
      <c r="Q10" s="139"/>
      <c r="R10" s="139" t="str">
        <f>IF(R9&gt;S9,"승",IF(R9&lt;S9,"패"," "))</f>
        <v> </v>
      </c>
      <c r="S10" s="140"/>
      <c r="T10" s="139" t="str">
        <f>IF(T9&gt;U9,"승",IF(T9&lt;U9,"패"," "))</f>
        <v>승</v>
      </c>
      <c r="U10" s="139"/>
      <c r="V10" s="139" t="str">
        <f>IF(V9&gt;W9,"승",IF(V9&lt;W9,"패"," "))</f>
        <v> </v>
      </c>
      <c r="W10" s="139"/>
      <c r="X10" s="141" t="str">
        <f>IF(X9&gt;Y9,"승",IF(X9&lt;Y9,"패"," "))</f>
        <v>승</v>
      </c>
      <c r="Y10" s="139"/>
      <c r="Z10" s="139" t="str">
        <f>IF(Z9&gt;AA9,"승",IF(Z9&lt;AA9,"패"," "))</f>
        <v> </v>
      </c>
      <c r="AA10" s="140"/>
      <c r="AB10" s="139" t="str">
        <f>IF(AB9&gt;AC9,"승",IF(AB9&lt;AC9,"패"," "))</f>
        <v>승</v>
      </c>
      <c r="AC10" s="139"/>
      <c r="AD10" s="139" t="str">
        <f>IF(AD9&gt;AE9,"승",IF(AD9&lt;AE9,"패"," "))</f>
        <v> </v>
      </c>
      <c r="AE10" s="139"/>
      <c r="AF10" s="141" t="str">
        <f>IF(AF9&gt;AG9,"승",IF(AF9&lt;AG9,"패"," "))</f>
        <v>패</v>
      </c>
      <c r="AG10" s="139"/>
      <c r="AH10" s="139" t="str">
        <f>IF(AH9&gt;AI9,"승",IF(AH9&lt;AI9,"패"," "))</f>
        <v>승</v>
      </c>
      <c r="AI10" s="140"/>
      <c r="AJ10" s="139" t="str">
        <f>IF(AJ9&gt;AK9,"승",IF(AJ9&lt;AK9,"패"," "))</f>
        <v>승</v>
      </c>
      <c r="AK10" s="139"/>
      <c r="AL10" s="139" t="str">
        <f>IF(AL9&gt;AM9,"승",IF(AL9&lt;AM9,"패"," "))</f>
        <v> </v>
      </c>
      <c r="AM10" s="140"/>
      <c r="AN10" s="141" t="str">
        <f>IF(AN9&gt;AO9,"승",IF(AN9&lt;AO9,"패"," "))</f>
        <v>승</v>
      </c>
      <c r="AO10" s="139"/>
      <c r="AP10" s="139" t="str">
        <f>IF(AP9&gt;AQ9,"승",IF(AP9&lt;AQ9,"패"," "))</f>
        <v>패</v>
      </c>
      <c r="AQ10" s="139"/>
      <c r="AR10" s="38">
        <f>COUNTIF(D10:AQ10,"승")</f>
        <v>9</v>
      </c>
      <c r="AS10" s="13">
        <f>COUNTIF(D10:AQ10,"패")</f>
        <v>3</v>
      </c>
      <c r="AT10" s="3">
        <f t="shared" si="0"/>
        <v>75</v>
      </c>
      <c r="AU10" s="167"/>
      <c r="AV10" s="165"/>
      <c r="AW10" s="27"/>
      <c r="AX10" s="159"/>
      <c r="AY10" s="28">
        <f>RANK(AZ10,$AZ$5:$AZ$24)*100</f>
        <v>100</v>
      </c>
      <c r="AZ10" s="28">
        <f>AT10</f>
        <v>75</v>
      </c>
    </row>
    <row r="11" spans="1:53" ht="15" customHeight="1">
      <c r="A11" s="27"/>
      <c r="B11" s="151" t="s">
        <v>12</v>
      </c>
      <c r="C11" s="39" t="s">
        <v>6</v>
      </c>
      <c r="D11" s="24">
        <f>대각선복사!A7</f>
        <v>3</v>
      </c>
      <c r="E11" s="24">
        <f>대각선복사!B7</f>
        <v>0</v>
      </c>
      <c r="F11" s="24">
        <f>대각선복사!C7</f>
        <v>3</v>
      </c>
      <c r="G11" s="24">
        <f>대각선복사!D7</f>
        <v>0</v>
      </c>
      <c r="H11" s="25">
        <f>대각선복사!E7</f>
        <v>1</v>
      </c>
      <c r="I11" s="24">
        <f>대각선복사!F7</f>
        <v>3</v>
      </c>
      <c r="J11" s="24" t="str">
        <f>대각선복사!G7</f>
        <v> </v>
      </c>
      <c r="K11" s="26" t="str">
        <f>대각선복사!H7</f>
        <v> </v>
      </c>
      <c r="L11" s="24">
        <f>대각선복사!I7</f>
        <v>3</v>
      </c>
      <c r="M11" s="24">
        <f>대각선복사!J7</f>
        <v>0</v>
      </c>
      <c r="N11" s="24" t="str">
        <f>대각선복사!K7</f>
        <v> </v>
      </c>
      <c r="O11" s="24" t="str">
        <f>대각선복사!L7</f>
        <v> </v>
      </c>
      <c r="P11" s="9"/>
      <c r="Q11" s="10"/>
      <c r="R11" s="10"/>
      <c r="S11" s="11"/>
      <c r="T11" s="12">
        <v>3</v>
      </c>
      <c r="U11" s="12">
        <v>0</v>
      </c>
      <c r="V11" s="12">
        <v>3</v>
      </c>
      <c r="W11" s="12">
        <v>2</v>
      </c>
      <c r="X11" s="40">
        <v>3</v>
      </c>
      <c r="Y11" s="12">
        <v>2</v>
      </c>
      <c r="Z11" s="12" t="s">
        <v>30</v>
      </c>
      <c r="AA11" s="41" t="s">
        <v>29</v>
      </c>
      <c r="AB11" s="12">
        <v>2</v>
      </c>
      <c r="AC11" s="12">
        <v>3</v>
      </c>
      <c r="AD11" s="12">
        <v>2</v>
      </c>
      <c r="AE11" s="12">
        <v>3</v>
      </c>
      <c r="AF11" s="40">
        <v>1</v>
      </c>
      <c r="AG11" s="12">
        <v>3</v>
      </c>
      <c r="AH11" s="12" t="s">
        <v>30</v>
      </c>
      <c r="AI11" s="41" t="s">
        <v>29</v>
      </c>
      <c r="AJ11" s="12">
        <v>3</v>
      </c>
      <c r="AK11" s="12">
        <v>0</v>
      </c>
      <c r="AL11" s="12">
        <v>3</v>
      </c>
      <c r="AM11" s="41">
        <v>1</v>
      </c>
      <c r="AN11" s="40">
        <v>2</v>
      </c>
      <c r="AO11" s="12">
        <v>3</v>
      </c>
      <c r="AP11" s="12" t="s">
        <v>30</v>
      </c>
      <c r="AQ11" s="12" t="s">
        <v>29</v>
      </c>
      <c r="AR11" s="42">
        <f>SUM(D11,F11,H11,J11,L11,N11,P11,R11,T11,V11,X11,Z11,AB11,AD11,AF11,AH11,AJ11,AL11,AN11,AP11)</f>
        <v>32</v>
      </c>
      <c r="AS11" s="43">
        <f>SUM(E11,G11,I11,K11,M11,O11,Q11,S11,U11,W11,Y11,AA11,AC11,AE11,AG11,AI11,AK11,AM11,AO11,AQ11)</f>
        <v>20</v>
      </c>
      <c r="AT11" s="4">
        <f>AR11-AS11</f>
        <v>12</v>
      </c>
      <c r="AU11" s="168">
        <v>0</v>
      </c>
      <c r="AV11" s="162">
        <f>RANK(AX11,$AX$5:$AX$24,1)</f>
        <v>3</v>
      </c>
      <c r="AW11" s="27"/>
      <c r="AX11" s="159">
        <f t="shared" si="1"/>
        <v>301</v>
      </c>
      <c r="AY11" s="28">
        <f>RANK(BA11,$BA$5:$BA$24)</f>
        <v>1</v>
      </c>
      <c r="BA11" s="28">
        <f t="shared" si="2"/>
        <v>12</v>
      </c>
    </row>
    <row r="12" spans="1:52" ht="15" customHeight="1">
      <c r="A12" s="27"/>
      <c r="B12" s="150"/>
      <c r="C12" s="44" t="s">
        <v>4</v>
      </c>
      <c r="D12" s="130" t="str">
        <f>IF(D11&gt;E11,"승",IF(D11&lt;E11,"패"," "))</f>
        <v>승</v>
      </c>
      <c r="E12" s="130"/>
      <c r="F12" s="130" t="str">
        <f>IF(F11&gt;G11,"승",IF(F11&lt;G11,"패"," "))</f>
        <v>승</v>
      </c>
      <c r="G12" s="130"/>
      <c r="H12" s="129" t="str">
        <f>IF(H11&gt;I11,"승",IF(H11&lt;I11,"패"," "))</f>
        <v>패</v>
      </c>
      <c r="I12" s="130"/>
      <c r="J12" s="130" t="str">
        <f>IF(J11&gt;K11,"승",IF(J11&lt;K11,"패"," "))</f>
        <v> </v>
      </c>
      <c r="K12" s="131"/>
      <c r="L12" s="130" t="str">
        <f>IF(L11&gt;M11,"승",IF(L11&lt;M11,"패"," "))</f>
        <v>승</v>
      </c>
      <c r="M12" s="130"/>
      <c r="N12" s="130" t="str">
        <f>IF(N11&gt;O11,"승",IF(N11&lt;O11,"패"," "))</f>
        <v> </v>
      </c>
      <c r="O12" s="130"/>
      <c r="P12" s="137" t="str">
        <f>IF(P11&gt;Q11,"승",IF(P11&lt;Q11,"패"," "))</f>
        <v> </v>
      </c>
      <c r="Q12" s="133"/>
      <c r="R12" s="133" t="str">
        <f>IF(R11&gt;S11,"승",IF(R11&lt;S11,"패"," "))</f>
        <v> </v>
      </c>
      <c r="S12" s="134"/>
      <c r="T12" s="136" t="str">
        <f>IF(T11&gt;U11,"승",IF(T11&lt;U11,"패"," "))</f>
        <v>승</v>
      </c>
      <c r="U12" s="136"/>
      <c r="V12" s="136" t="str">
        <f>IF(V11&gt;W11,"승",IF(V11&lt;W11,"패"," "))</f>
        <v>승</v>
      </c>
      <c r="W12" s="136"/>
      <c r="X12" s="135" t="str">
        <f>IF(X11&gt;Y11,"승",IF(X11&lt;Y11,"패"," "))</f>
        <v>승</v>
      </c>
      <c r="Y12" s="136"/>
      <c r="Z12" s="136" t="str">
        <f>IF(Z11&gt;AA11,"승",IF(Z11&lt;AA11,"패"," "))</f>
        <v> </v>
      </c>
      <c r="AA12" s="138"/>
      <c r="AB12" s="136" t="str">
        <f>IF(AB11&gt;AC11,"승",IF(AB11&lt;AC11,"패"," "))</f>
        <v>패</v>
      </c>
      <c r="AC12" s="136"/>
      <c r="AD12" s="136" t="str">
        <f>IF(AD11&gt;AE11,"승",IF(AD11&lt;AE11,"패"," "))</f>
        <v>패</v>
      </c>
      <c r="AE12" s="136"/>
      <c r="AF12" s="135" t="str">
        <f>IF(AF11&gt;AG11,"승",IF(AF11&lt;AG11,"패"," "))</f>
        <v>패</v>
      </c>
      <c r="AG12" s="136"/>
      <c r="AH12" s="136" t="str">
        <f>IF(AH11&gt;AI11,"승",IF(AH11&lt;AI11,"패"," "))</f>
        <v> </v>
      </c>
      <c r="AI12" s="138"/>
      <c r="AJ12" s="136" t="str">
        <f>IF(AJ11&gt;AK11,"승",IF(AJ11&lt;AK11,"패"," "))</f>
        <v>승</v>
      </c>
      <c r="AK12" s="136"/>
      <c r="AL12" s="136" t="str">
        <f>IF(AL11&gt;AM11,"승",IF(AL11&lt;AM11,"패"," "))</f>
        <v>승</v>
      </c>
      <c r="AM12" s="138"/>
      <c r="AN12" s="135" t="str">
        <f>IF(AN11&gt;AO11,"승",IF(AN11&lt;AO11,"패"," "))</f>
        <v>패</v>
      </c>
      <c r="AO12" s="136"/>
      <c r="AP12" s="136" t="str">
        <f>IF(AP11&gt;AQ11,"승",IF(AP11&lt;AQ11,"패"," "))</f>
        <v> </v>
      </c>
      <c r="AQ12" s="136"/>
      <c r="AR12" s="45">
        <f>COUNTIF(D12:AQ12,"승")</f>
        <v>8</v>
      </c>
      <c r="AS12" s="14">
        <f>COUNTIF(D12:AQ12,"패")</f>
        <v>5</v>
      </c>
      <c r="AT12" s="2">
        <f t="shared" si="0"/>
        <v>61.53846153846154</v>
      </c>
      <c r="AU12" s="167"/>
      <c r="AV12" s="163"/>
      <c r="AW12" s="27"/>
      <c r="AX12" s="159"/>
      <c r="AY12" s="28">
        <f>RANK(AZ12,$AZ$5:$AZ$24)*100</f>
        <v>300</v>
      </c>
      <c r="AZ12" s="28">
        <f>AT12</f>
        <v>61.53846153846154</v>
      </c>
    </row>
    <row r="13" spans="1:53" ht="15" customHeight="1">
      <c r="A13" s="27"/>
      <c r="B13" s="121" t="s">
        <v>16</v>
      </c>
      <c r="C13" s="29" t="s">
        <v>6</v>
      </c>
      <c r="D13" s="16">
        <f>대각선복사!A9</f>
        <v>2</v>
      </c>
      <c r="E13" s="16">
        <f>대각선복사!B9</f>
        <v>3</v>
      </c>
      <c r="F13" s="16" t="str">
        <f>대각선복사!C9</f>
        <v> </v>
      </c>
      <c r="G13" s="16" t="str">
        <f>대각선복사!D9</f>
        <v> </v>
      </c>
      <c r="H13" s="18">
        <f>대각선복사!E9</f>
        <v>3</v>
      </c>
      <c r="I13" s="16">
        <f>대각선복사!F9</f>
        <v>1</v>
      </c>
      <c r="J13" s="16">
        <f>대각선복사!G9</f>
        <v>1</v>
      </c>
      <c r="K13" s="17">
        <f>대각선복사!H9</f>
        <v>3</v>
      </c>
      <c r="L13" s="16">
        <f>대각선복사!I9</f>
        <v>1</v>
      </c>
      <c r="M13" s="16">
        <f>대각선복사!J9</f>
        <v>3</v>
      </c>
      <c r="N13" s="16" t="str">
        <f>대각선복사!K9</f>
        <v> </v>
      </c>
      <c r="O13" s="16" t="str">
        <f>대각선복사!L9</f>
        <v> </v>
      </c>
      <c r="P13" s="18">
        <f>대각선복사!M9</f>
        <v>0</v>
      </c>
      <c r="Q13" s="16">
        <f>대각선복사!N9</f>
        <v>3</v>
      </c>
      <c r="R13" s="16">
        <f>대각선복사!O9</f>
        <v>2</v>
      </c>
      <c r="S13" s="17">
        <f>대각선복사!P9</f>
        <v>3</v>
      </c>
      <c r="T13" s="6"/>
      <c r="U13" s="6"/>
      <c r="V13" s="6"/>
      <c r="W13" s="6"/>
      <c r="X13" s="36">
        <v>0</v>
      </c>
      <c r="Y13" s="7">
        <v>3</v>
      </c>
      <c r="Z13" s="7">
        <v>1</v>
      </c>
      <c r="AA13" s="37">
        <v>3</v>
      </c>
      <c r="AB13" s="7">
        <v>3</v>
      </c>
      <c r="AC13" s="7">
        <v>2</v>
      </c>
      <c r="AD13" s="7">
        <v>0</v>
      </c>
      <c r="AE13" s="7">
        <v>3</v>
      </c>
      <c r="AF13" s="36">
        <v>0</v>
      </c>
      <c r="AG13" s="7">
        <v>3</v>
      </c>
      <c r="AH13" s="7" t="s">
        <v>30</v>
      </c>
      <c r="AI13" s="37" t="s">
        <v>29</v>
      </c>
      <c r="AJ13" s="7">
        <v>1</v>
      </c>
      <c r="AK13" s="7">
        <v>3</v>
      </c>
      <c r="AL13" s="7" t="s">
        <v>30</v>
      </c>
      <c r="AM13" s="37" t="s">
        <v>29</v>
      </c>
      <c r="AN13" s="36">
        <v>0</v>
      </c>
      <c r="AO13" s="7">
        <v>3</v>
      </c>
      <c r="AP13" s="7" t="s">
        <v>32</v>
      </c>
      <c r="AQ13" s="7" t="s">
        <v>29</v>
      </c>
      <c r="AR13" s="38">
        <f>SUM(D13,F13,H13,J13,L13,N13,P13,R13,T13,V13,X13,Z13,AB13,AD13,AF13,AH13,AJ13,AL13,AN13,AP13)</f>
        <v>14</v>
      </c>
      <c r="AS13" s="13">
        <f>SUM(E13,G13,I13,K13,M13,O13,Q13,S13,U13,W13,Y13,AA13,AC13,AE13,AG13,AI13,AK13,AM13,AO13,AQ13)</f>
        <v>36</v>
      </c>
      <c r="AT13" s="1">
        <f>AR13-AS13</f>
        <v>-22</v>
      </c>
      <c r="AU13" s="168">
        <v>0</v>
      </c>
      <c r="AV13" s="165">
        <f>RANK(AX13,$AX$5:$AX$24,1)</f>
        <v>10</v>
      </c>
      <c r="AW13" s="27"/>
      <c r="AX13" s="159">
        <f t="shared" si="1"/>
        <v>1010</v>
      </c>
      <c r="AY13" s="28">
        <f>RANK(BA13,$BA$5:$BA$24)</f>
        <v>10</v>
      </c>
      <c r="BA13" s="28">
        <f t="shared" si="2"/>
        <v>-22</v>
      </c>
    </row>
    <row r="14" spans="1:52" ht="15" customHeight="1">
      <c r="A14" s="27"/>
      <c r="B14" s="121"/>
      <c r="C14" s="29" t="s">
        <v>4</v>
      </c>
      <c r="D14" s="143" t="str">
        <f>IF(D13&gt;E13,"승",IF(D13&lt;E13,"패"," "))</f>
        <v>패</v>
      </c>
      <c r="E14" s="143"/>
      <c r="F14" s="143" t="str">
        <f>IF(F13&gt;G13,"승",IF(F13&lt;G13,"패"," "))</f>
        <v> </v>
      </c>
      <c r="G14" s="143"/>
      <c r="H14" s="144" t="str">
        <f>IF(H13&gt;I13,"승",IF(H13&lt;I13,"패"," "))</f>
        <v>승</v>
      </c>
      <c r="I14" s="143"/>
      <c r="J14" s="143" t="str">
        <f>IF(J13&gt;K13,"승",IF(J13&lt;K13,"패"," "))</f>
        <v>패</v>
      </c>
      <c r="K14" s="145"/>
      <c r="L14" s="143" t="str">
        <f>IF(L13&gt;M13,"승",IF(L13&lt;M13,"패"," "))</f>
        <v>패</v>
      </c>
      <c r="M14" s="143"/>
      <c r="N14" s="143" t="str">
        <f>IF(N13&gt;O13,"승",IF(N13&lt;O13,"패"," "))</f>
        <v> </v>
      </c>
      <c r="O14" s="143"/>
      <c r="P14" s="144" t="str">
        <f>IF(P13&gt;Q13,"승",IF(P13&lt;Q13,"패"," "))</f>
        <v>패</v>
      </c>
      <c r="Q14" s="143"/>
      <c r="R14" s="143" t="str">
        <f>IF(R13&gt;S13,"승",IF(R13&lt;S13,"패"," "))</f>
        <v>패</v>
      </c>
      <c r="S14" s="145"/>
      <c r="T14" s="142" t="str">
        <f>IF(T13&gt;U13,"승",IF(T13&lt;U13,"패"," "))</f>
        <v> </v>
      </c>
      <c r="U14" s="142"/>
      <c r="V14" s="142" t="str">
        <f>IF(V13&gt;W13,"승",IF(V13&lt;W13,"패"," "))</f>
        <v> </v>
      </c>
      <c r="W14" s="142"/>
      <c r="X14" s="141" t="str">
        <f>IF(X13&gt;Y13,"승",IF(X13&lt;Y13,"패"," "))</f>
        <v>패</v>
      </c>
      <c r="Y14" s="139"/>
      <c r="Z14" s="139" t="str">
        <f>IF(Z13&gt;AA13,"승",IF(Z13&lt;AA13,"패"," "))</f>
        <v>패</v>
      </c>
      <c r="AA14" s="140"/>
      <c r="AB14" s="139" t="str">
        <f>IF(AB13&gt;AC13,"승",IF(AB13&lt;AC13,"패"," "))</f>
        <v>승</v>
      </c>
      <c r="AC14" s="139"/>
      <c r="AD14" s="139" t="str">
        <f>IF(AD13&gt;AE13,"승",IF(AD13&lt;AE13,"패"," "))</f>
        <v>패</v>
      </c>
      <c r="AE14" s="139"/>
      <c r="AF14" s="141" t="str">
        <f>IF(AF13&gt;AG13,"승",IF(AF13&lt;AG13,"패"," "))</f>
        <v>패</v>
      </c>
      <c r="AG14" s="139"/>
      <c r="AH14" s="139" t="str">
        <f>IF(AH13&gt;AI13,"승",IF(AH13&lt;AI13,"패"," "))</f>
        <v> </v>
      </c>
      <c r="AI14" s="140"/>
      <c r="AJ14" s="139" t="str">
        <f>IF(AJ13&gt;AK13,"승",IF(AJ13&lt;AK13,"패"," "))</f>
        <v>패</v>
      </c>
      <c r="AK14" s="139"/>
      <c r="AL14" s="139" t="str">
        <f>IF(AL13&gt;AM13,"승",IF(AL13&lt;AM13,"패"," "))</f>
        <v> </v>
      </c>
      <c r="AM14" s="140"/>
      <c r="AN14" s="141" t="str">
        <f>IF(AN13&gt;AO13,"승",IF(AN13&lt;AO13,"패"," "))</f>
        <v>패</v>
      </c>
      <c r="AO14" s="139"/>
      <c r="AP14" s="139" t="str">
        <f>IF(AP13&gt;AQ13,"승",IF(AP13&lt;AQ13,"패"," "))</f>
        <v> </v>
      </c>
      <c r="AQ14" s="139"/>
      <c r="AR14" s="38">
        <f>COUNTIF(D14:AQ14,"승")</f>
        <v>2</v>
      </c>
      <c r="AS14" s="13">
        <f>COUNTIF(D14:AQ14,"패")</f>
        <v>11</v>
      </c>
      <c r="AT14" s="3">
        <f t="shared" si="0"/>
        <v>15.384615384615385</v>
      </c>
      <c r="AU14" s="167"/>
      <c r="AV14" s="165"/>
      <c r="AW14" s="27"/>
      <c r="AX14" s="159"/>
      <c r="AY14" s="28">
        <f>RANK(AZ14,$AZ$5:$AZ$24)*100</f>
        <v>1000</v>
      </c>
      <c r="AZ14" s="28">
        <f>AT14</f>
        <v>15.384615384615385</v>
      </c>
    </row>
    <row r="15" spans="1:53" ht="15" customHeight="1">
      <c r="A15" s="27"/>
      <c r="B15" s="151" t="s">
        <v>15</v>
      </c>
      <c r="C15" s="39" t="s">
        <v>6</v>
      </c>
      <c r="D15" s="24">
        <f>대각선복사!A11</f>
        <v>2</v>
      </c>
      <c r="E15" s="24">
        <f>대각선복사!B11</f>
        <v>3</v>
      </c>
      <c r="F15" s="24" t="str">
        <f>대각선복사!C11</f>
        <v> </v>
      </c>
      <c r="G15" s="24" t="str">
        <f>대각선복사!D11</f>
        <v> </v>
      </c>
      <c r="H15" s="25">
        <f>대각선복사!E11</f>
        <v>3</v>
      </c>
      <c r="I15" s="24">
        <f>대각선복사!F11</f>
        <v>2</v>
      </c>
      <c r="J15" s="24" t="str">
        <f>대각선복사!G11</f>
        <v> </v>
      </c>
      <c r="K15" s="26" t="str">
        <f>대각선복사!H11</f>
        <v> </v>
      </c>
      <c r="L15" s="24">
        <f>대각선복사!I11</f>
        <v>0</v>
      </c>
      <c r="M15" s="24">
        <f>대각선복사!J11</f>
        <v>3</v>
      </c>
      <c r="N15" s="24" t="str">
        <f>대각선복사!K11</f>
        <v> </v>
      </c>
      <c r="O15" s="24" t="str">
        <f>대각선복사!L11</f>
        <v> </v>
      </c>
      <c r="P15" s="25">
        <f>대각선복사!M11</f>
        <v>2</v>
      </c>
      <c r="Q15" s="24">
        <f>대각선복사!N11</f>
        <v>3</v>
      </c>
      <c r="R15" s="24" t="str">
        <f>대각선복사!O11</f>
        <v> </v>
      </c>
      <c r="S15" s="26" t="str">
        <f>대각선복사!P11</f>
        <v> </v>
      </c>
      <c r="T15" s="24">
        <f>대각선복사!Q11</f>
        <v>3</v>
      </c>
      <c r="U15" s="24">
        <f>대각선복사!R11</f>
        <v>0</v>
      </c>
      <c r="V15" s="24">
        <f>대각선복사!S11</f>
        <v>3</v>
      </c>
      <c r="W15" s="24">
        <f>대각선복사!T11</f>
        <v>1</v>
      </c>
      <c r="X15" s="9"/>
      <c r="Y15" s="10"/>
      <c r="Z15" s="10"/>
      <c r="AA15" s="11"/>
      <c r="AB15" s="12">
        <v>0</v>
      </c>
      <c r="AC15" s="12">
        <v>3</v>
      </c>
      <c r="AD15" s="12" t="s">
        <v>30</v>
      </c>
      <c r="AE15" s="12" t="s">
        <v>29</v>
      </c>
      <c r="AF15" s="40">
        <v>1</v>
      </c>
      <c r="AG15" s="12">
        <v>3</v>
      </c>
      <c r="AH15" s="12"/>
      <c r="AI15" s="41"/>
      <c r="AJ15" s="12">
        <v>3</v>
      </c>
      <c r="AK15" s="12">
        <v>0</v>
      </c>
      <c r="AL15" s="12" t="s">
        <v>30</v>
      </c>
      <c r="AM15" s="41" t="s">
        <v>29</v>
      </c>
      <c r="AN15" s="40">
        <v>3</v>
      </c>
      <c r="AO15" s="12">
        <v>1</v>
      </c>
      <c r="AP15" s="12">
        <v>3</v>
      </c>
      <c r="AQ15" s="12">
        <v>2</v>
      </c>
      <c r="AR15" s="42">
        <f>SUM(D15,F15,H15,J15,L15,N15,P15,R15,T15,V15,X15,Z15,AB15,AD15,AF15,AH15,AJ15,AL15,AN15,AP15)</f>
        <v>23</v>
      </c>
      <c r="AS15" s="43">
        <f>SUM(E15,G15,I15,K15,M15,O15,Q15,S15,U15,W15,Y15,AA15,AC15,AE15,AG15,AI15,AK15,AM15,AO15,AQ15)</f>
        <v>21</v>
      </c>
      <c r="AT15" s="4">
        <f>AR15-AS15</f>
        <v>2</v>
      </c>
      <c r="AU15" s="168">
        <v>0</v>
      </c>
      <c r="AV15" s="162">
        <f>RANK(AX15,$AX$5:$AX$24,1)</f>
        <v>6</v>
      </c>
      <c r="AW15" s="27"/>
      <c r="AX15" s="159">
        <f t="shared" si="1"/>
        <v>606</v>
      </c>
      <c r="AY15" s="28">
        <f>RANK(BA15,$BA$5:$BA$24)</f>
        <v>6</v>
      </c>
      <c r="BA15" s="28">
        <f t="shared" si="2"/>
        <v>2</v>
      </c>
    </row>
    <row r="16" spans="1:52" ht="15" customHeight="1">
      <c r="A16" s="27"/>
      <c r="B16" s="150"/>
      <c r="C16" s="44" t="s">
        <v>4</v>
      </c>
      <c r="D16" s="130" t="str">
        <f>IF(D15&gt;E15,"승",IF(D15&lt;E15,"패"," "))</f>
        <v>패</v>
      </c>
      <c r="E16" s="130"/>
      <c r="F16" s="130" t="str">
        <f>IF(F15&gt;G15,"승",IF(F15&lt;G15,"패"," "))</f>
        <v> </v>
      </c>
      <c r="G16" s="130"/>
      <c r="H16" s="129" t="str">
        <f>IF(H15&gt;I15,"승",IF(H15&lt;I15,"패"," "))</f>
        <v>승</v>
      </c>
      <c r="I16" s="130"/>
      <c r="J16" s="130" t="str">
        <f>IF(J15&gt;K15,"승",IF(J15&lt;K15,"패"," "))</f>
        <v> </v>
      </c>
      <c r="K16" s="131"/>
      <c r="L16" s="130" t="str">
        <f>IF(L15&gt;M15,"승",IF(L15&lt;M15,"패"," "))</f>
        <v>패</v>
      </c>
      <c r="M16" s="130"/>
      <c r="N16" s="130" t="str">
        <f>IF(N15&gt;O15,"승",IF(N15&lt;O15,"패"," "))</f>
        <v> </v>
      </c>
      <c r="O16" s="130"/>
      <c r="P16" s="129" t="str">
        <f>IF(P15&gt;Q15,"승",IF(P15&lt;Q15,"패"," "))</f>
        <v>패</v>
      </c>
      <c r="Q16" s="130"/>
      <c r="R16" s="130" t="str">
        <f>IF(R15&gt;S15,"승",IF(R15&lt;S15,"패"," "))</f>
        <v> </v>
      </c>
      <c r="S16" s="131"/>
      <c r="T16" s="130" t="str">
        <f>IF(T15&gt;U15,"승",IF(T15&lt;U15,"패"," "))</f>
        <v>승</v>
      </c>
      <c r="U16" s="130"/>
      <c r="V16" s="130" t="str">
        <f>IF(V15&gt;W15,"승",IF(V15&lt;W15,"패"," "))</f>
        <v>승</v>
      </c>
      <c r="W16" s="130"/>
      <c r="X16" s="137" t="str">
        <f>IF(X15&gt;Y15,"승",IF(X15&lt;Y15,"패"," "))</f>
        <v> </v>
      </c>
      <c r="Y16" s="133"/>
      <c r="Z16" s="133" t="str">
        <f>IF(Z15&gt;AA15,"승",IF(Z15&lt;AA15,"패"," "))</f>
        <v> </v>
      </c>
      <c r="AA16" s="134"/>
      <c r="AB16" s="136" t="str">
        <f>IF(AB15&gt;AC15,"승",IF(AB15&lt;AC15,"패"," "))</f>
        <v>패</v>
      </c>
      <c r="AC16" s="136"/>
      <c r="AD16" s="136" t="str">
        <f>IF(AD15&gt;AE15,"승",IF(AD15&lt;AE15,"패"," "))</f>
        <v> </v>
      </c>
      <c r="AE16" s="136"/>
      <c r="AF16" s="135" t="str">
        <f>IF(AF15&gt;AG15,"승",IF(AF15&lt;AG15,"패"," "))</f>
        <v>패</v>
      </c>
      <c r="AG16" s="136"/>
      <c r="AH16" s="136" t="str">
        <f>IF(AH15&gt;AI15,"승",IF(AH15&lt;AI15,"패"," "))</f>
        <v> </v>
      </c>
      <c r="AI16" s="138"/>
      <c r="AJ16" s="136" t="str">
        <f>IF(AJ15&gt;AK15,"승",IF(AJ15&lt;AK15,"패"," "))</f>
        <v>승</v>
      </c>
      <c r="AK16" s="136"/>
      <c r="AL16" s="136" t="str">
        <f>IF(AL15&gt;AM15,"승",IF(AL15&lt;AM15,"패"," "))</f>
        <v> </v>
      </c>
      <c r="AM16" s="138"/>
      <c r="AN16" s="135" t="str">
        <f>IF(AN15&gt;AO15,"승",IF(AN15&lt;AO15,"패"," "))</f>
        <v>승</v>
      </c>
      <c r="AO16" s="136"/>
      <c r="AP16" s="136" t="str">
        <f>IF(AP15&gt;AQ15,"승",IF(AP15&lt;AQ15,"패"," "))</f>
        <v>승</v>
      </c>
      <c r="AQ16" s="136"/>
      <c r="AR16" s="45">
        <f>COUNTIF(D16:AQ16,"승")</f>
        <v>6</v>
      </c>
      <c r="AS16" s="14">
        <f>COUNTIF(D16:AQ16,"패")</f>
        <v>5</v>
      </c>
      <c r="AT16" s="2">
        <f t="shared" si="0"/>
        <v>54.54545454545454</v>
      </c>
      <c r="AU16" s="167"/>
      <c r="AV16" s="163"/>
      <c r="AW16" s="27"/>
      <c r="AX16" s="159"/>
      <c r="AY16" s="28">
        <f>RANK(AZ16,$AZ$5:$AZ$24)*100</f>
        <v>600</v>
      </c>
      <c r="AZ16" s="28">
        <f>AT16</f>
        <v>54.54545454545454</v>
      </c>
    </row>
    <row r="17" spans="1:53" ht="15" customHeight="1">
      <c r="A17" s="27"/>
      <c r="B17" s="170" t="s">
        <v>13</v>
      </c>
      <c r="C17" s="29" t="s">
        <v>6</v>
      </c>
      <c r="D17" s="16">
        <f>대각선복사!A13</f>
        <v>1</v>
      </c>
      <c r="E17" s="16">
        <f>대각선복사!B13</f>
        <v>3</v>
      </c>
      <c r="F17" s="16">
        <f>대각선복사!C13</f>
        <v>3</v>
      </c>
      <c r="G17" s="16">
        <f>대각선복사!D13</f>
        <v>1</v>
      </c>
      <c r="H17" s="18">
        <f>대각선복사!E13</f>
        <v>3</v>
      </c>
      <c r="I17" s="16">
        <f>대각선복사!F13</f>
        <v>2</v>
      </c>
      <c r="J17" s="16" t="str">
        <f>대각선복사!G13</f>
        <v> </v>
      </c>
      <c r="K17" s="17" t="str">
        <f>대각선복사!H13</f>
        <v> </v>
      </c>
      <c r="L17" s="16">
        <f>대각선복사!I13</f>
        <v>1</v>
      </c>
      <c r="M17" s="16">
        <f>대각선복사!J13</f>
        <v>3</v>
      </c>
      <c r="N17" s="16" t="str">
        <f>대각선복사!K13</f>
        <v> </v>
      </c>
      <c r="O17" s="16" t="str">
        <f>대각선복사!L13</f>
        <v> </v>
      </c>
      <c r="P17" s="18">
        <f>대각선복사!M13</f>
        <v>3</v>
      </c>
      <c r="Q17" s="16">
        <f>대각선복사!N13</f>
        <v>2</v>
      </c>
      <c r="R17" s="16">
        <f>대각선복사!O13</f>
        <v>3</v>
      </c>
      <c r="S17" s="17">
        <f>대각선복사!P13</f>
        <v>2</v>
      </c>
      <c r="T17" s="16">
        <f>대각선복사!Q13</f>
        <v>2</v>
      </c>
      <c r="U17" s="16">
        <f>대각선복사!R13</f>
        <v>3</v>
      </c>
      <c r="V17" s="16">
        <f>대각선복사!S13</f>
        <v>3</v>
      </c>
      <c r="W17" s="16">
        <f>대각선복사!T13</f>
        <v>0</v>
      </c>
      <c r="X17" s="18">
        <f>대각선복사!U13</f>
        <v>3</v>
      </c>
      <c r="Y17" s="16">
        <f>대각선복사!V13</f>
        <v>0</v>
      </c>
      <c r="Z17" s="16" t="str">
        <f>대각선복사!W13</f>
        <v> </v>
      </c>
      <c r="AA17" s="17" t="str">
        <f>대각선복사!X13</f>
        <v> </v>
      </c>
      <c r="AB17" s="6"/>
      <c r="AC17" s="6"/>
      <c r="AD17" s="6"/>
      <c r="AE17" s="6"/>
      <c r="AF17" s="36">
        <v>2</v>
      </c>
      <c r="AG17" s="7">
        <v>3</v>
      </c>
      <c r="AH17" s="7" t="s">
        <v>30</v>
      </c>
      <c r="AI17" s="37" t="s">
        <v>29</v>
      </c>
      <c r="AJ17" s="7">
        <v>3</v>
      </c>
      <c r="AK17" s="7">
        <v>1</v>
      </c>
      <c r="AL17" s="7" t="s">
        <v>30</v>
      </c>
      <c r="AM17" s="37" t="s">
        <v>29</v>
      </c>
      <c r="AN17" s="36">
        <v>2</v>
      </c>
      <c r="AO17" s="7">
        <v>3</v>
      </c>
      <c r="AP17" s="7" t="s">
        <v>30</v>
      </c>
      <c r="AQ17" s="7" t="s">
        <v>29</v>
      </c>
      <c r="AR17" s="38">
        <f>SUM(D17,F17,H17,J17,L17,N17,P17,R17,T17,V17,X17,Z17,AB17,AD17,AF17,AH17,AJ17,AL17,AN17,AP17)</f>
        <v>29</v>
      </c>
      <c r="AS17" s="13">
        <f>SUM(E17,G17,I17,K17,M17,O17,Q17,S17,U17,W17,Y17,AA17,AC17,AE17,AG17,AI17,AK17,AM17,AO17,AQ17)</f>
        <v>23</v>
      </c>
      <c r="AT17" s="1">
        <f>AR17-AS17</f>
        <v>6</v>
      </c>
      <c r="AU17" s="168">
        <v>0</v>
      </c>
      <c r="AV17" s="165">
        <f>RANK(AX17,$AX$5:$AX$24,1)</f>
        <v>4</v>
      </c>
      <c r="AW17" s="27"/>
      <c r="AX17" s="159">
        <f t="shared" si="1"/>
        <v>403</v>
      </c>
      <c r="AY17" s="28">
        <f>RANK(BA17,$BA$5:$BA$24)</f>
        <v>3</v>
      </c>
      <c r="BA17" s="28">
        <f t="shared" si="2"/>
        <v>6</v>
      </c>
    </row>
    <row r="18" spans="1:52" ht="15" customHeight="1">
      <c r="A18" s="27"/>
      <c r="B18" s="121"/>
      <c r="C18" s="29" t="s">
        <v>4</v>
      </c>
      <c r="D18" s="143" t="str">
        <f>IF(D17&gt;E17,"승",IF(D17&lt;E17,"패"," "))</f>
        <v>패</v>
      </c>
      <c r="E18" s="143"/>
      <c r="F18" s="143" t="str">
        <f>IF(F17&gt;G17,"승",IF(F17&lt;G17,"패"," "))</f>
        <v>승</v>
      </c>
      <c r="G18" s="143"/>
      <c r="H18" s="144" t="str">
        <f>IF(H17&gt;I17,"승",IF(H17&lt;I17,"패"," "))</f>
        <v>승</v>
      </c>
      <c r="I18" s="143"/>
      <c r="J18" s="143" t="str">
        <f>IF(J17&gt;K17,"승",IF(J17&lt;K17,"패"," "))</f>
        <v> </v>
      </c>
      <c r="K18" s="145"/>
      <c r="L18" s="143" t="str">
        <f>IF(L17&gt;M17,"승",IF(L17&lt;M17,"패"," "))</f>
        <v>패</v>
      </c>
      <c r="M18" s="143"/>
      <c r="N18" s="143" t="str">
        <f>IF(N17&gt;O17,"승",IF(N17&lt;O17,"패"," "))</f>
        <v> </v>
      </c>
      <c r="O18" s="143"/>
      <c r="P18" s="144" t="str">
        <f>IF(P17&gt;Q17,"승",IF(P17&lt;Q17,"패"," "))</f>
        <v>승</v>
      </c>
      <c r="Q18" s="143"/>
      <c r="R18" s="143" t="str">
        <f>IF(R17&gt;S17,"승",IF(R17&lt;S17,"패"," "))</f>
        <v>승</v>
      </c>
      <c r="S18" s="145"/>
      <c r="T18" s="143" t="str">
        <f>IF(T17&gt;U17,"승",IF(T17&lt;U17,"패"," "))</f>
        <v>패</v>
      </c>
      <c r="U18" s="143"/>
      <c r="V18" s="143" t="str">
        <f>IF(V17&gt;W17,"승",IF(V17&lt;W17,"패"," "))</f>
        <v>승</v>
      </c>
      <c r="W18" s="143"/>
      <c r="X18" s="144" t="str">
        <f>IF(X17&gt;Y17,"승",IF(X17&lt;Y17,"패"," "))</f>
        <v>승</v>
      </c>
      <c r="Y18" s="143"/>
      <c r="Z18" s="143" t="str">
        <f>IF(Z17&gt;AA17,"승",IF(Z17&lt;AA17,"패"," "))</f>
        <v> </v>
      </c>
      <c r="AA18" s="145"/>
      <c r="AB18" s="142" t="str">
        <f>IF(AB17&gt;AC17,"승",IF(AB17&lt;AC17,"패"," "))</f>
        <v> </v>
      </c>
      <c r="AC18" s="142"/>
      <c r="AD18" s="142" t="str">
        <f>IF(AD17&gt;AE17,"승",IF(AD17&lt;AE17,"패"," "))</f>
        <v> </v>
      </c>
      <c r="AE18" s="142"/>
      <c r="AF18" s="141" t="str">
        <f>IF(AF17&gt;AG17,"승",IF(AF17&lt;AG17,"패"," "))</f>
        <v>패</v>
      </c>
      <c r="AG18" s="139"/>
      <c r="AH18" s="139" t="str">
        <f>IF(AH17&gt;AI17,"승",IF(AH17&lt;AI17,"패"," "))</f>
        <v> </v>
      </c>
      <c r="AI18" s="140"/>
      <c r="AJ18" s="139" t="str">
        <f>IF(AJ17&gt;AK17,"승",IF(AJ17&lt;AK17,"패"," "))</f>
        <v>승</v>
      </c>
      <c r="AK18" s="139"/>
      <c r="AL18" s="139" t="str">
        <f>IF(AL17&gt;AM17,"승",IF(AL17&lt;AM17,"패"," "))</f>
        <v> </v>
      </c>
      <c r="AM18" s="140"/>
      <c r="AN18" s="141" t="str">
        <f>IF(AN17&gt;AO17,"승",IF(AN17&lt;AO17,"패"," "))</f>
        <v>패</v>
      </c>
      <c r="AO18" s="139"/>
      <c r="AP18" s="139" t="str">
        <f>IF(AP17&gt;AQ17,"승",IF(AP17&lt;AQ17,"패"," "))</f>
        <v> </v>
      </c>
      <c r="AQ18" s="139"/>
      <c r="AR18" s="38">
        <f>COUNTIF(D18:AQ18,"승")</f>
        <v>7</v>
      </c>
      <c r="AS18" s="13">
        <f>COUNTIF(D18:AQ18,"패")</f>
        <v>5</v>
      </c>
      <c r="AT18" s="3">
        <f t="shared" si="0"/>
        <v>58.333333333333336</v>
      </c>
      <c r="AU18" s="167"/>
      <c r="AV18" s="165"/>
      <c r="AW18" s="27"/>
      <c r="AX18" s="159"/>
      <c r="AY18" s="28">
        <f>RANK(AZ18,$AZ$5:$AZ$24)*100</f>
        <v>400</v>
      </c>
      <c r="AZ18" s="28">
        <f>AT18</f>
        <v>58.333333333333336</v>
      </c>
    </row>
    <row r="19" spans="1:53" ht="15" customHeight="1">
      <c r="A19" s="27"/>
      <c r="B19" s="151" t="s">
        <v>14</v>
      </c>
      <c r="C19" s="39" t="s">
        <v>6</v>
      </c>
      <c r="D19" s="24">
        <f>대각선복사!A15</f>
        <v>2</v>
      </c>
      <c r="E19" s="24">
        <f>대각선복사!B15</f>
        <v>3</v>
      </c>
      <c r="F19" s="24" t="str">
        <f>대각선복사!C15</f>
        <v> </v>
      </c>
      <c r="G19" s="24" t="str">
        <f>대각선복사!D15</f>
        <v> </v>
      </c>
      <c r="H19" s="25">
        <f>대각선복사!E15</f>
        <v>0</v>
      </c>
      <c r="I19" s="24">
        <f>대각선복사!F15</f>
        <v>3</v>
      </c>
      <c r="J19" s="24" t="str">
        <f>대각선복사!G15</f>
        <v> </v>
      </c>
      <c r="K19" s="26" t="str">
        <f>대각선복사!H15</f>
        <v> </v>
      </c>
      <c r="L19" s="24">
        <f>대각선복사!I15</f>
        <v>3</v>
      </c>
      <c r="M19" s="24">
        <f>대각선복사!J15</f>
        <v>0</v>
      </c>
      <c r="N19" s="24">
        <f>대각선복사!K15</f>
        <v>1</v>
      </c>
      <c r="O19" s="24">
        <f>대각선복사!L15</f>
        <v>3</v>
      </c>
      <c r="P19" s="25">
        <f>대각선복사!M15</f>
        <v>3</v>
      </c>
      <c r="Q19" s="24">
        <f>대각선복사!N15</f>
        <v>1</v>
      </c>
      <c r="R19" s="24" t="str">
        <f>대각선복사!O15</f>
        <v> </v>
      </c>
      <c r="S19" s="26" t="str">
        <f>대각선복사!P15</f>
        <v> </v>
      </c>
      <c r="T19" s="24">
        <f>대각선복사!Q15</f>
        <v>3</v>
      </c>
      <c r="U19" s="24">
        <f>대각선복사!R15</f>
        <v>0</v>
      </c>
      <c r="V19" s="24" t="str">
        <f>대각선복사!S15</f>
        <v> </v>
      </c>
      <c r="W19" s="24" t="str">
        <f>대각선복사!T15</f>
        <v> </v>
      </c>
      <c r="X19" s="25">
        <f>대각선복사!U15</f>
        <v>3</v>
      </c>
      <c r="Y19" s="24">
        <f>대각선복사!V15</f>
        <v>1</v>
      </c>
      <c r="Z19" s="24">
        <f>대각선복사!W15</f>
        <v>0</v>
      </c>
      <c r="AA19" s="26">
        <f>대각선복사!X15</f>
        <v>0</v>
      </c>
      <c r="AB19" s="24">
        <f>대각선복사!Y15</f>
        <v>3</v>
      </c>
      <c r="AC19" s="24">
        <f>대각선복사!Z15</f>
        <v>2</v>
      </c>
      <c r="AD19" s="24" t="str">
        <f>대각선복사!AA15</f>
        <v> </v>
      </c>
      <c r="AE19" s="24" t="str">
        <f>대각선복사!AB15</f>
        <v> </v>
      </c>
      <c r="AF19" s="9"/>
      <c r="AG19" s="10"/>
      <c r="AH19" s="10"/>
      <c r="AI19" s="11"/>
      <c r="AJ19" s="12">
        <v>3</v>
      </c>
      <c r="AK19" s="12">
        <v>2</v>
      </c>
      <c r="AL19" s="12">
        <v>3</v>
      </c>
      <c r="AM19" s="41">
        <v>1</v>
      </c>
      <c r="AN19" s="40">
        <v>2</v>
      </c>
      <c r="AO19" s="12">
        <v>3</v>
      </c>
      <c r="AP19" s="12">
        <v>1</v>
      </c>
      <c r="AQ19" s="12">
        <v>3</v>
      </c>
      <c r="AR19" s="42">
        <f>SUM(D19,F19,H19,J19,L19,N19,P19,R19,T19,V19,X19,Z19,AB19,AD19,AF19,AH19,AJ19,AL19,AN19,AP19)</f>
        <v>27</v>
      </c>
      <c r="AS19" s="43">
        <f>SUM(E19,G19,I19,K19,M19,O19,Q19,S19,U19,W19,Y19,AA19,AC19,AE19,AG19,AI19,AK19,AM19,AO19,AQ19)</f>
        <v>22</v>
      </c>
      <c r="AT19" s="4">
        <f>AR19-AS19</f>
        <v>5</v>
      </c>
      <c r="AU19" s="168">
        <v>-1</v>
      </c>
      <c r="AV19" s="162">
        <f>RANK(AX19,$AX$5:$AX$24,1)</f>
        <v>5</v>
      </c>
      <c r="AW19" s="27"/>
      <c r="AX19" s="159">
        <f t="shared" si="1"/>
        <v>405</v>
      </c>
      <c r="AY19" s="28">
        <f>RANK(BA19,$BA$5:$BA$24)</f>
        <v>5</v>
      </c>
      <c r="BA19" s="28">
        <f t="shared" si="2"/>
        <v>4</v>
      </c>
    </row>
    <row r="20" spans="1:52" ht="15" customHeight="1">
      <c r="A20" s="27"/>
      <c r="B20" s="150"/>
      <c r="C20" s="44" t="s">
        <v>4</v>
      </c>
      <c r="D20" s="130" t="str">
        <f>IF(D19&gt;E19,"승",IF(D19&lt;E19,"패"," "))</f>
        <v>패</v>
      </c>
      <c r="E20" s="130"/>
      <c r="F20" s="130" t="str">
        <f>IF(F19&gt;G19,"승",IF(F19&lt;G19,"패"," "))</f>
        <v> </v>
      </c>
      <c r="G20" s="130"/>
      <c r="H20" s="129" t="str">
        <f>IF(H19&gt;I19,"승",IF(H19&lt;I19,"패"," "))</f>
        <v>패</v>
      </c>
      <c r="I20" s="130"/>
      <c r="J20" s="130" t="str">
        <f>IF(J19&gt;K19,"승",IF(J19&lt;K19,"패"," "))</f>
        <v> </v>
      </c>
      <c r="K20" s="131"/>
      <c r="L20" s="130" t="str">
        <f>IF(L19&gt;M19,"승",IF(L19&lt;M19,"패"," "))</f>
        <v>승</v>
      </c>
      <c r="M20" s="130"/>
      <c r="N20" s="130" t="str">
        <f>IF(N19&gt;O19,"승",IF(N19&lt;O19,"패"," "))</f>
        <v>패</v>
      </c>
      <c r="O20" s="130"/>
      <c r="P20" s="129" t="str">
        <f>IF(P19&gt;Q19,"승",IF(P19&lt;Q19,"패"," "))</f>
        <v>승</v>
      </c>
      <c r="Q20" s="130"/>
      <c r="R20" s="130" t="str">
        <f>IF(R19&gt;S19,"승",IF(R19&lt;S19,"패"," "))</f>
        <v> </v>
      </c>
      <c r="S20" s="131"/>
      <c r="T20" s="130" t="str">
        <f>IF(T19&gt;U19,"승",IF(T19&lt;U19,"패"," "))</f>
        <v>승</v>
      </c>
      <c r="U20" s="130"/>
      <c r="V20" s="130" t="str">
        <f>IF(V19&gt;W19,"승",IF(V19&lt;W19,"패"," "))</f>
        <v> </v>
      </c>
      <c r="W20" s="130"/>
      <c r="X20" s="129" t="str">
        <f>IF(X19&gt;Y19,"승",IF(X19&lt;Y19,"패"," "))</f>
        <v>승</v>
      </c>
      <c r="Y20" s="130"/>
      <c r="Z20" s="130" t="str">
        <f>IF(Z19&gt;AA19,"승",IF(Z19&lt;AA19,"패"," "))</f>
        <v> </v>
      </c>
      <c r="AA20" s="131"/>
      <c r="AB20" s="130" t="str">
        <f>IF(AB19&gt;AC19,"승",IF(AB19&lt;AC19,"패"," "))</f>
        <v>승</v>
      </c>
      <c r="AC20" s="130"/>
      <c r="AD20" s="130" t="str">
        <f>IF(AD19&gt;AE19,"승",IF(AD19&lt;AE19,"패"," "))</f>
        <v> </v>
      </c>
      <c r="AE20" s="130"/>
      <c r="AF20" s="137" t="str">
        <f>IF(AF19&gt;AG19,"승",IF(AF19&lt;AG19,"패"," "))</f>
        <v> </v>
      </c>
      <c r="AG20" s="133"/>
      <c r="AH20" s="133" t="str">
        <f>IF(AH19&gt;AI19,"승",IF(AH19&lt;AI19,"패"," "))</f>
        <v> </v>
      </c>
      <c r="AI20" s="134"/>
      <c r="AJ20" s="136" t="str">
        <f>IF(AJ19&gt;AK19,"승",IF(AJ19&lt;AK19,"패"," "))</f>
        <v>승</v>
      </c>
      <c r="AK20" s="136"/>
      <c r="AL20" s="136" t="str">
        <f>IF(AL19&gt;AM19,"승",IF(AL19&lt;AM19,"패"," "))</f>
        <v>승</v>
      </c>
      <c r="AM20" s="138"/>
      <c r="AN20" s="135" t="str">
        <f>IF(AN19&gt;AO19,"승",IF(AN19&lt;AO19,"패"," "))</f>
        <v>패</v>
      </c>
      <c r="AO20" s="136"/>
      <c r="AP20" s="136" t="str">
        <f>IF(AP19&gt;AQ19,"승",IF(AP19&lt;AQ19,"패"," "))</f>
        <v>패</v>
      </c>
      <c r="AQ20" s="136"/>
      <c r="AR20" s="45">
        <f>COUNTIF(D20:AQ20,"승")</f>
        <v>7</v>
      </c>
      <c r="AS20" s="14">
        <f>COUNTIF(D20:AQ20,"패")</f>
        <v>5</v>
      </c>
      <c r="AT20" s="2">
        <f t="shared" si="0"/>
        <v>58.333333333333336</v>
      </c>
      <c r="AU20" s="167"/>
      <c r="AV20" s="163"/>
      <c r="AW20" s="27"/>
      <c r="AX20" s="159"/>
      <c r="AY20" s="28">
        <f>RANK(AZ20,$AZ$5:$AZ$24)*100</f>
        <v>400</v>
      </c>
      <c r="AZ20" s="28">
        <f>AT20</f>
        <v>58.333333333333336</v>
      </c>
    </row>
    <row r="21" spans="1:53" ht="15" customHeight="1">
      <c r="A21" s="27"/>
      <c r="B21" s="149" t="s">
        <v>1</v>
      </c>
      <c r="C21" s="39" t="s">
        <v>6</v>
      </c>
      <c r="D21" s="24">
        <f>대각선복사!A17</f>
        <v>3</v>
      </c>
      <c r="E21" s="24">
        <f>대각선복사!B17</f>
        <v>1</v>
      </c>
      <c r="F21" s="24">
        <f>대각선복사!C17</f>
        <v>3</v>
      </c>
      <c r="G21" s="24">
        <f>대각선복사!D17</f>
        <v>1</v>
      </c>
      <c r="H21" s="25">
        <f>대각선복사!E17</f>
        <v>3</v>
      </c>
      <c r="I21" s="24">
        <f>대각선복사!F17</f>
        <v>0</v>
      </c>
      <c r="J21" s="24" t="str">
        <f>대각선복사!G17</f>
        <v> </v>
      </c>
      <c r="K21" s="26" t="str">
        <f>대각선복사!H17</f>
        <v> </v>
      </c>
      <c r="L21" s="24">
        <f>대각선복사!I17</f>
        <v>2</v>
      </c>
      <c r="M21" s="24">
        <f>대각선복사!J17</f>
        <v>3</v>
      </c>
      <c r="N21" s="24" t="str">
        <f>대각선복사!K17</f>
        <v> </v>
      </c>
      <c r="O21" s="24" t="str">
        <f>대각선복사!L17</f>
        <v> </v>
      </c>
      <c r="P21" s="25">
        <f>대각선복사!M17</f>
        <v>0</v>
      </c>
      <c r="Q21" s="24">
        <f>대각선복사!N17</f>
        <v>3</v>
      </c>
      <c r="R21" s="24">
        <f>대각선복사!O17</f>
        <v>1</v>
      </c>
      <c r="S21" s="26">
        <f>대각선복사!P17</f>
        <v>3</v>
      </c>
      <c r="T21" s="24">
        <f>대각선복사!Q17</f>
        <v>3</v>
      </c>
      <c r="U21" s="24">
        <f>대각선복사!R17</f>
        <v>1</v>
      </c>
      <c r="V21" s="24" t="str">
        <f>대각선복사!S17</f>
        <v> </v>
      </c>
      <c r="W21" s="24" t="str">
        <f>대각선복사!T17</f>
        <v> </v>
      </c>
      <c r="X21" s="25">
        <f>대각선복사!U17</f>
        <v>0</v>
      </c>
      <c r="Y21" s="24">
        <f>대각선복사!V17</f>
        <v>3</v>
      </c>
      <c r="Z21" s="24" t="str">
        <f>대각선복사!W17</f>
        <v> </v>
      </c>
      <c r="AA21" s="26" t="str">
        <f>대각선복사!X17</f>
        <v> </v>
      </c>
      <c r="AB21" s="24">
        <f>대각선복사!Y17</f>
        <v>1</v>
      </c>
      <c r="AC21" s="24">
        <f>대각선복사!Z17</f>
        <v>3</v>
      </c>
      <c r="AD21" s="24" t="str">
        <f>대각선복사!AA17</f>
        <v> </v>
      </c>
      <c r="AE21" s="24" t="str">
        <f>대각선복사!AB17</f>
        <v> </v>
      </c>
      <c r="AF21" s="25">
        <f>대각선복사!AC17</f>
        <v>2</v>
      </c>
      <c r="AG21" s="24">
        <f>대각선복사!AD17</f>
        <v>3</v>
      </c>
      <c r="AH21" s="24">
        <f>대각선복사!AE17</f>
        <v>1</v>
      </c>
      <c r="AI21" s="26">
        <f>대각선복사!AF17</f>
        <v>3</v>
      </c>
      <c r="AJ21" s="10"/>
      <c r="AK21" s="10"/>
      <c r="AL21" s="10"/>
      <c r="AM21" s="11"/>
      <c r="AN21" s="40">
        <v>1</v>
      </c>
      <c r="AO21" s="12">
        <v>3</v>
      </c>
      <c r="AP21" s="12" t="s">
        <v>32</v>
      </c>
      <c r="AQ21" s="12" t="s">
        <v>29</v>
      </c>
      <c r="AR21" s="42">
        <f>SUM(D21,F21,H21,J21,L21,N21,P21,R21,T21,V21,X21,Z21,AB21,AD21,AF21,AH21,AJ21,AL21,AN21,AP21)</f>
        <v>20</v>
      </c>
      <c r="AS21" s="43">
        <f>SUM(E21,G21,I21,K21,M21,O21,Q21,S21,U21,W21,Y21,AA21,AC21,AE21,AG21,AI21,AK21,AM21,AO21,AQ21)</f>
        <v>27</v>
      </c>
      <c r="AT21" s="4">
        <f>AR21-AS21</f>
        <v>-7</v>
      </c>
      <c r="AU21" s="168">
        <v>0</v>
      </c>
      <c r="AV21" s="162">
        <f>RANK(AX21,$AX$5:$AX$24,1)</f>
        <v>9</v>
      </c>
      <c r="AW21" s="27"/>
      <c r="AX21" s="159">
        <f t="shared" si="1"/>
        <v>808</v>
      </c>
      <c r="AY21" s="28">
        <f>RANK(BA21,$BA$5:$BA$24)</f>
        <v>8</v>
      </c>
      <c r="BA21" s="28">
        <f t="shared" si="2"/>
        <v>-7</v>
      </c>
    </row>
    <row r="22" spans="1:52" ht="15" customHeight="1">
      <c r="A22" s="27"/>
      <c r="B22" s="150"/>
      <c r="C22" s="44" t="s">
        <v>4</v>
      </c>
      <c r="D22" s="130" t="str">
        <f>IF(D21&gt;E21,"승",IF(D21&lt;E21,"패"," "))</f>
        <v>승</v>
      </c>
      <c r="E22" s="130"/>
      <c r="F22" s="130" t="str">
        <f>IF(F21&gt;G21,"승",IF(F21&lt;G21,"패"," "))</f>
        <v>승</v>
      </c>
      <c r="G22" s="130"/>
      <c r="H22" s="129" t="str">
        <f>IF(H21&gt;I21,"승",IF(H21&lt;I21,"패"," "))</f>
        <v>승</v>
      </c>
      <c r="I22" s="130"/>
      <c r="J22" s="130" t="str">
        <f>IF(J21&gt;K21,"승",IF(J21&lt;K21,"패"," "))</f>
        <v> </v>
      </c>
      <c r="K22" s="131"/>
      <c r="L22" s="130" t="str">
        <f>IF(L21&gt;M21,"승",IF(L21&lt;M21,"패"," "))</f>
        <v>패</v>
      </c>
      <c r="M22" s="130"/>
      <c r="N22" s="130" t="str">
        <f>IF(N21&gt;O21,"승",IF(N21&lt;O21,"패"," "))</f>
        <v> </v>
      </c>
      <c r="O22" s="130"/>
      <c r="P22" s="129" t="str">
        <f>IF(P21&gt;Q21,"승",IF(P21&lt;Q21,"패"," "))</f>
        <v>패</v>
      </c>
      <c r="Q22" s="130"/>
      <c r="R22" s="130" t="str">
        <f>IF(R21&gt;S21,"승",IF(R21&lt;S21,"패"," "))</f>
        <v>패</v>
      </c>
      <c r="S22" s="131"/>
      <c r="T22" s="130" t="str">
        <f>IF(T21&gt;U21,"승",IF(T21&lt;U21,"패"," "))</f>
        <v>승</v>
      </c>
      <c r="U22" s="130"/>
      <c r="V22" s="130" t="str">
        <f>IF(V21&gt;W21,"승",IF(V21&lt;W21,"패"," "))</f>
        <v> </v>
      </c>
      <c r="W22" s="130"/>
      <c r="X22" s="129" t="str">
        <f>IF(X21&gt;Y21,"승",IF(X21&lt;Y21,"패"," "))</f>
        <v>패</v>
      </c>
      <c r="Y22" s="130"/>
      <c r="Z22" s="130" t="str">
        <f>IF(Z21&gt;AA21,"승",IF(Z21&lt;AA21,"패"," "))</f>
        <v> </v>
      </c>
      <c r="AA22" s="131"/>
      <c r="AB22" s="130" t="str">
        <f>IF(AB21&gt;AC21,"승",IF(AB21&lt;AC21,"패"," "))</f>
        <v>패</v>
      </c>
      <c r="AC22" s="130"/>
      <c r="AD22" s="130" t="str">
        <f>IF(AD21&gt;AE21,"승",IF(AD21&lt;AE21,"패"," "))</f>
        <v> </v>
      </c>
      <c r="AE22" s="130"/>
      <c r="AF22" s="129" t="str">
        <f>IF(AF21&gt;AG21,"승",IF(AF21&lt;AG21,"패"," "))</f>
        <v>패</v>
      </c>
      <c r="AG22" s="130"/>
      <c r="AH22" s="130" t="str">
        <f>IF(AH21&gt;AI21,"승",IF(AH21&lt;AI21,"패"," "))</f>
        <v>패</v>
      </c>
      <c r="AI22" s="131"/>
      <c r="AJ22" s="133" t="str">
        <f>IF(AJ21&gt;AK21,"승",IF(AJ21&lt;AK21,"패"," "))</f>
        <v> </v>
      </c>
      <c r="AK22" s="133"/>
      <c r="AL22" s="133" t="str">
        <f>IF(AL21&gt;AM21,"승",IF(AL21&lt;AM21,"패"," "))</f>
        <v> </v>
      </c>
      <c r="AM22" s="134"/>
      <c r="AN22" s="135" t="str">
        <f>IF(AN21&gt;AO21,"승",IF(AN21&lt;AO21,"패"," "))</f>
        <v>패</v>
      </c>
      <c r="AO22" s="136"/>
      <c r="AP22" s="136" t="str">
        <f>IF(AP21&gt;AQ21,"승",IF(AP21&lt;AQ21,"패"," "))</f>
        <v> </v>
      </c>
      <c r="AQ22" s="136"/>
      <c r="AR22" s="45">
        <f>COUNTIF(D22:AQ22,"승")</f>
        <v>4</v>
      </c>
      <c r="AS22" s="14">
        <f>COUNTIF(D22:AQ22,"패")</f>
        <v>8</v>
      </c>
      <c r="AT22" s="2">
        <f t="shared" si="0"/>
        <v>33.33333333333333</v>
      </c>
      <c r="AU22" s="167"/>
      <c r="AV22" s="163"/>
      <c r="AW22" s="27"/>
      <c r="AX22" s="159"/>
      <c r="AY22" s="28">
        <f>RANK(AZ22,$AZ$5:$AZ$24)*100</f>
        <v>800</v>
      </c>
      <c r="AZ22" s="28">
        <f>AT22</f>
        <v>33.33333333333333</v>
      </c>
    </row>
    <row r="23" spans="1:53" ht="15" customHeight="1">
      <c r="A23" s="27"/>
      <c r="B23" s="170" t="s">
        <v>28</v>
      </c>
      <c r="C23" s="29" t="s">
        <v>6</v>
      </c>
      <c r="D23" s="16">
        <f>대각선복사!A19</f>
        <v>3</v>
      </c>
      <c r="E23" s="16">
        <f>대각선복사!B19</f>
        <v>2</v>
      </c>
      <c r="F23" s="16" t="str">
        <f>대각선복사!C19</f>
        <v> </v>
      </c>
      <c r="G23" s="16" t="str">
        <f>대각선복사!D19</f>
        <v> </v>
      </c>
      <c r="H23" s="18">
        <f>대각선복사!E19</f>
        <v>3</v>
      </c>
      <c r="I23" s="16">
        <f>대각선복사!F19</f>
        <v>1</v>
      </c>
      <c r="J23" s="16">
        <f>대각선복사!G19</f>
        <v>1</v>
      </c>
      <c r="K23" s="17">
        <f>대각선복사!H19</f>
        <v>3</v>
      </c>
      <c r="L23" s="16">
        <f>대각선복사!I19</f>
        <v>1</v>
      </c>
      <c r="M23" s="16">
        <f>대각선복사!J19</f>
        <v>3</v>
      </c>
      <c r="N23" s="16">
        <f>대각선복사!K19</f>
        <v>3</v>
      </c>
      <c r="O23" s="16">
        <f>대각선복사!L19</f>
        <v>2</v>
      </c>
      <c r="P23" s="18">
        <f>대각선복사!M19</f>
        <v>3</v>
      </c>
      <c r="Q23" s="16">
        <f>대각선복사!N19</f>
        <v>2</v>
      </c>
      <c r="R23" s="16" t="str">
        <f>대각선복사!O19</f>
        <v> </v>
      </c>
      <c r="S23" s="17" t="str">
        <f>대각선복사!P19</f>
        <v> </v>
      </c>
      <c r="T23" s="16">
        <f>대각선복사!Q19</f>
        <v>3</v>
      </c>
      <c r="U23" s="16">
        <f>대각선복사!R19</f>
        <v>0</v>
      </c>
      <c r="V23" s="16" t="str">
        <f>대각선복사!S19</f>
        <v> </v>
      </c>
      <c r="W23" s="16" t="str">
        <f>대각선복사!T19</f>
        <v> </v>
      </c>
      <c r="X23" s="18">
        <f>대각선복사!U19</f>
        <v>1</v>
      </c>
      <c r="Y23" s="16">
        <f>대각선복사!V19</f>
        <v>3</v>
      </c>
      <c r="Z23" s="16">
        <f>대각선복사!W19</f>
        <v>2</v>
      </c>
      <c r="AA23" s="17">
        <f>대각선복사!X19</f>
        <v>3</v>
      </c>
      <c r="AB23" s="16">
        <f>대각선복사!Y19</f>
        <v>3</v>
      </c>
      <c r="AC23" s="16">
        <f>대각선복사!Z19</f>
        <v>2</v>
      </c>
      <c r="AD23" s="16" t="str">
        <f>대각선복사!AA19</f>
        <v> </v>
      </c>
      <c r="AE23" s="16" t="str">
        <f>대각선복사!AB19</f>
        <v> </v>
      </c>
      <c r="AF23" s="18">
        <f>대각선복사!AC19</f>
        <v>3</v>
      </c>
      <c r="AG23" s="16">
        <f>대각선복사!AD19</f>
        <v>2</v>
      </c>
      <c r="AH23" s="16">
        <f>대각선복사!AE19</f>
        <v>3</v>
      </c>
      <c r="AI23" s="17">
        <f>대각선복사!AF19</f>
        <v>1</v>
      </c>
      <c r="AJ23" s="16">
        <f>대각선복사!AG19</f>
        <v>3</v>
      </c>
      <c r="AK23" s="16">
        <f>대각선복사!AH19</f>
        <v>1</v>
      </c>
      <c r="AL23" s="16" t="str">
        <f>대각선복사!AI19</f>
        <v> </v>
      </c>
      <c r="AM23" s="16" t="str">
        <f>대각선복사!AJ19</f>
        <v> </v>
      </c>
      <c r="AN23" s="8"/>
      <c r="AO23" s="6"/>
      <c r="AP23" s="6"/>
      <c r="AQ23" s="6"/>
      <c r="AR23" s="38">
        <f>SUM(D23,F23,H23,J23,L23,N23,P23,R23,T23,V23,X23,Z23,AB23,AD23,AF23,AH23,AJ23,AL23,AN23,AP23)</f>
        <v>32</v>
      </c>
      <c r="AS23" s="13">
        <f>SUM(E23,G23,I23,K23,M23,O23,Q23,S23,U23,W23,Y23,AA23,AC23,AE23,AG23,AI23,AK23,AM23,AO23,AQ23)</f>
        <v>25</v>
      </c>
      <c r="AT23" s="1">
        <f>AR23-AS23</f>
        <v>7</v>
      </c>
      <c r="AU23" s="168">
        <v>-1</v>
      </c>
      <c r="AV23" s="165">
        <f>RANK(AX23,$AX$5:$AX$24,1)</f>
        <v>2</v>
      </c>
      <c r="AW23" s="27"/>
      <c r="AX23" s="159">
        <f t="shared" si="1"/>
        <v>203</v>
      </c>
      <c r="AY23" s="28">
        <f>RANK(BA23,$BA$5:$BA$24)</f>
        <v>3</v>
      </c>
      <c r="BA23" s="28">
        <f t="shared" si="2"/>
        <v>6</v>
      </c>
    </row>
    <row r="24" spans="1:52" ht="15" customHeight="1" thickBot="1">
      <c r="A24" s="27"/>
      <c r="B24" s="171"/>
      <c r="C24" s="46" t="s">
        <v>4</v>
      </c>
      <c r="D24" s="125" t="str">
        <f>IF(D23&gt;E23,"승",IF(D23&lt;E23,"패"," "))</f>
        <v>승</v>
      </c>
      <c r="E24" s="125"/>
      <c r="F24" s="125" t="str">
        <f>IF(F23&gt;G23,"승",IF(F23&lt;G23,"패"," "))</f>
        <v> </v>
      </c>
      <c r="G24" s="125"/>
      <c r="H24" s="132" t="str">
        <f>IF(H23&gt;I23,"승",IF(H23&lt;I23,"패"," "))</f>
        <v>승</v>
      </c>
      <c r="I24" s="125"/>
      <c r="J24" s="125" t="str">
        <f>IF(J23&gt;K23,"승",IF(J23&lt;K23,"패"," "))</f>
        <v>패</v>
      </c>
      <c r="K24" s="126"/>
      <c r="L24" s="125" t="str">
        <f>IF(L23&gt;M23,"승",IF(L23&lt;M23,"패"," "))</f>
        <v>패</v>
      </c>
      <c r="M24" s="125"/>
      <c r="N24" s="125" t="str">
        <f>IF(N23&gt;O23,"승",IF(N23&lt;O23,"패"," "))</f>
        <v>승</v>
      </c>
      <c r="O24" s="125"/>
      <c r="P24" s="132" t="str">
        <f>IF(P23&gt;Q23,"승",IF(P23&lt;Q23,"패"," "))</f>
        <v>승</v>
      </c>
      <c r="Q24" s="125"/>
      <c r="R24" s="125" t="str">
        <f>IF(R23&gt;S23,"승",IF(R23&lt;S23,"패"," "))</f>
        <v> </v>
      </c>
      <c r="S24" s="126"/>
      <c r="T24" s="125" t="str">
        <f>IF(T23&gt;U23,"승",IF(T23&lt;U23,"패"," "))</f>
        <v>승</v>
      </c>
      <c r="U24" s="125"/>
      <c r="V24" s="125" t="str">
        <f>IF(V23&gt;W23,"승",IF(V23&lt;W23,"패"," "))</f>
        <v> </v>
      </c>
      <c r="W24" s="125"/>
      <c r="X24" s="132" t="str">
        <f>IF(X23&gt;Y23,"승",IF(X23&lt;Y23,"패"," "))</f>
        <v>패</v>
      </c>
      <c r="Y24" s="125"/>
      <c r="Z24" s="125" t="str">
        <f>IF(Z23&gt;AA23,"승",IF(Z23&lt;AA23,"패"," "))</f>
        <v>패</v>
      </c>
      <c r="AA24" s="126"/>
      <c r="AB24" s="125" t="str">
        <f>IF(AB23&gt;AC23,"승",IF(AB23&lt;AC23,"패"," "))</f>
        <v>승</v>
      </c>
      <c r="AC24" s="125"/>
      <c r="AD24" s="125" t="str">
        <f>IF(AD23&gt;AE23,"승",IF(AD23&lt;AE23,"패"," "))</f>
        <v> </v>
      </c>
      <c r="AE24" s="125"/>
      <c r="AF24" s="132" t="str">
        <f>IF(AF23&gt;AG23,"승",IF(AF23&lt;AG23,"패"," "))</f>
        <v>승</v>
      </c>
      <c r="AG24" s="125"/>
      <c r="AH24" s="125" t="str">
        <f>IF(AH23&gt;AI23,"승",IF(AH23&lt;AI23,"패"," "))</f>
        <v>승</v>
      </c>
      <c r="AI24" s="126"/>
      <c r="AJ24" s="125" t="str">
        <f>IF(AJ23&gt;AK23,"승",IF(AJ23&lt;AK23,"패"," "))</f>
        <v>승</v>
      </c>
      <c r="AK24" s="125"/>
      <c r="AL24" s="125" t="str">
        <f>IF(AL23&gt;AM23,"승",IF(AL23&lt;AM23,"패"," "))</f>
        <v> </v>
      </c>
      <c r="AM24" s="126"/>
      <c r="AN24" s="127" t="str">
        <f>IF(AN23&gt;AO23,"승",IF(AN23&lt;AO23,"패"," "))</f>
        <v> </v>
      </c>
      <c r="AO24" s="128"/>
      <c r="AP24" s="128" t="str">
        <f>IF(AP23&gt;AQ23,"승",IF(AP23&lt;AQ23,"패"," "))</f>
        <v> </v>
      </c>
      <c r="AQ24" s="128"/>
      <c r="AR24" s="47">
        <f>COUNTIF(D24:AQ24,"승")</f>
        <v>9</v>
      </c>
      <c r="AS24" s="48">
        <f>COUNTIF(D24:AQ24,"패")</f>
        <v>4</v>
      </c>
      <c r="AT24" s="5">
        <f t="shared" si="0"/>
        <v>69.23076923076923</v>
      </c>
      <c r="AU24" s="172"/>
      <c r="AV24" s="169"/>
      <c r="AW24" s="27"/>
      <c r="AX24" s="159"/>
      <c r="AY24" s="28">
        <f>RANK(AZ24,$AZ$5:$AZ$24)*100</f>
        <v>200</v>
      </c>
      <c r="AZ24" s="28">
        <f>AT24</f>
        <v>69.23076923076923</v>
      </c>
    </row>
    <row r="25" spans="1:49" ht="14.25" thickTop="1">
      <c r="A25" s="2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27"/>
      <c r="AS25" s="27"/>
      <c r="AT25" s="27"/>
      <c r="AU25" s="27"/>
      <c r="AV25" s="27"/>
      <c r="AW25" s="27"/>
    </row>
    <row r="26" spans="1:53" ht="13.5">
      <c r="A26" s="2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ht="13.5">
      <c r="A27" s="2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ht="13.5" customHeight="1">
      <c r="A28" s="27"/>
      <c r="B28" s="108" t="s">
        <v>33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27"/>
      <c r="AX28" s="27"/>
      <c r="AY28" s="27"/>
      <c r="AZ28" s="27"/>
      <c r="BA28" s="27"/>
    </row>
    <row r="29" spans="1:53" ht="13.5">
      <c r="A29" s="2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27"/>
      <c r="AX29" s="27"/>
      <c r="AY29" s="27"/>
      <c r="AZ29" s="27"/>
      <c r="BA29" s="27"/>
    </row>
    <row r="30" spans="1:53" ht="13.5">
      <c r="A30" s="2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27"/>
      <c r="AX30" s="27"/>
      <c r="AY30" s="27"/>
      <c r="AZ30" s="27"/>
      <c r="BA30" s="27"/>
    </row>
    <row r="31" spans="1:53" ht="13.5">
      <c r="A31" s="2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27"/>
      <c r="AX31" s="27"/>
      <c r="AY31" s="27"/>
      <c r="AZ31" s="27"/>
      <c r="BA31" s="27"/>
    </row>
    <row r="32" spans="1:53" ht="13.5">
      <c r="A32" s="2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27"/>
      <c r="AX32" s="27"/>
      <c r="AY32" s="27"/>
      <c r="AZ32" s="27"/>
      <c r="BA32" s="27"/>
    </row>
    <row r="33" spans="1:53" ht="13.5">
      <c r="A33" s="2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ht="13.5">
      <c r="A34" s="2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ht="13.5">
      <c r="A35" s="2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27"/>
      <c r="AS35" s="27"/>
      <c r="AT35" s="27"/>
      <c r="AU35" s="27"/>
      <c r="AV35" s="27"/>
      <c r="AW35" s="51"/>
      <c r="AX35" s="27"/>
      <c r="AY35" s="27"/>
      <c r="AZ35" s="27"/>
      <c r="BA35" s="27"/>
    </row>
    <row r="36" ht="13.5" hidden="1"/>
    <row r="37" ht="13.5" hidden="1"/>
    <row r="38" ht="13.5" hidden="1"/>
    <row r="39" ht="13.5" hidden="1"/>
  </sheetData>
  <sheetProtection sheet="1" objects="1" scenarios="1" selectLockedCells="1"/>
  <mergeCells count="278">
    <mergeCell ref="I1:AM1"/>
    <mergeCell ref="AQ1:AV1"/>
    <mergeCell ref="AU15:AU16"/>
    <mergeCell ref="AU13:AU14"/>
    <mergeCell ref="AU11:AU12"/>
    <mergeCell ref="AU9:AU10"/>
    <mergeCell ref="AV9:AV10"/>
    <mergeCell ref="AV15:AV16"/>
    <mergeCell ref="AV13:AV14"/>
    <mergeCell ref="AV11:AV12"/>
    <mergeCell ref="AU23:AU24"/>
    <mergeCell ref="AU21:AU22"/>
    <mergeCell ref="AU19:AU20"/>
    <mergeCell ref="AU17:AU18"/>
    <mergeCell ref="D12:E12"/>
    <mergeCell ref="F12:G12"/>
    <mergeCell ref="B23:B24"/>
    <mergeCell ref="B21:B22"/>
    <mergeCell ref="B19:B20"/>
    <mergeCell ref="B17:B18"/>
    <mergeCell ref="D16:E16"/>
    <mergeCell ref="F16:G16"/>
    <mergeCell ref="D20:E20"/>
    <mergeCell ref="F20:G20"/>
    <mergeCell ref="AV23:AV24"/>
    <mergeCell ref="AV21:AV22"/>
    <mergeCell ref="AV19:AV20"/>
    <mergeCell ref="AV17:AV18"/>
    <mergeCell ref="AX17:AX18"/>
    <mergeCell ref="AX19:AX20"/>
    <mergeCell ref="AX21:AX22"/>
    <mergeCell ref="AX23:AX24"/>
    <mergeCell ref="AX9:AX10"/>
    <mergeCell ref="AX11:AX12"/>
    <mergeCell ref="AX13:AX14"/>
    <mergeCell ref="AX15:AX16"/>
    <mergeCell ref="AR2:AS3"/>
    <mergeCell ref="AT2:AT4"/>
    <mergeCell ref="AX5:AX6"/>
    <mergeCell ref="AX7:AX8"/>
    <mergeCell ref="AV2:AV4"/>
    <mergeCell ref="AV7:AV8"/>
    <mergeCell ref="AV5:AV6"/>
    <mergeCell ref="AU2:AU4"/>
    <mergeCell ref="AU5:AU6"/>
    <mergeCell ref="AU7:AU8"/>
    <mergeCell ref="B7:B8"/>
    <mergeCell ref="B5:B6"/>
    <mergeCell ref="B15:B16"/>
    <mergeCell ref="B13:B14"/>
    <mergeCell ref="B11:B12"/>
    <mergeCell ref="B9:B10"/>
    <mergeCell ref="AJ3:AK3"/>
    <mergeCell ref="AL3:AM3"/>
    <mergeCell ref="AN3:AO3"/>
    <mergeCell ref="AP3:AQ3"/>
    <mergeCell ref="AB3:AC3"/>
    <mergeCell ref="AD3:AE3"/>
    <mergeCell ref="AF3:AG3"/>
    <mergeCell ref="AH3:AI3"/>
    <mergeCell ref="T3:U3"/>
    <mergeCell ref="V3:W3"/>
    <mergeCell ref="X3:Y3"/>
    <mergeCell ref="Z3:AA3"/>
    <mergeCell ref="AJ2:AM2"/>
    <mergeCell ref="AN2:AQ2"/>
    <mergeCell ref="D3:E3"/>
    <mergeCell ref="F3:G3"/>
    <mergeCell ref="H3:I3"/>
    <mergeCell ref="J3:K3"/>
    <mergeCell ref="L3:M3"/>
    <mergeCell ref="N3:O3"/>
    <mergeCell ref="P3:Q3"/>
    <mergeCell ref="R3:S3"/>
    <mergeCell ref="AB2:AE2"/>
    <mergeCell ref="AF2:AI2"/>
    <mergeCell ref="H2:K2"/>
    <mergeCell ref="D2:G2"/>
    <mergeCell ref="T2:W2"/>
    <mergeCell ref="P2:S2"/>
    <mergeCell ref="L2:O2"/>
    <mergeCell ref="X2:AA2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D22:E22"/>
    <mergeCell ref="F22:G22"/>
    <mergeCell ref="H22:I22"/>
    <mergeCell ref="J22:K22"/>
    <mergeCell ref="L22:M22"/>
    <mergeCell ref="N22:O22"/>
    <mergeCell ref="P22:Q22"/>
    <mergeCell ref="R22:S22"/>
    <mergeCell ref="D24:E24"/>
    <mergeCell ref="F24:G24"/>
    <mergeCell ref="H24:I24"/>
    <mergeCell ref="J24:K24"/>
    <mergeCell ref="L24:M24"/>
    <mergeCell ref="N24:O24"/>
    <mergeCell ref="P24:Q24"/>
    <mergeCell ref="R24:S24"/>
    <mergeCell ref="AJ22:AK22"/>
    <mergeCell ref="AL22:AM22"/>
    <mergeCell ref="AN22:AO22"/>
    <mergeCell ref="AP22:AQ22"/>
    <mergeCell ref="AB22:AC22"/>
    <mergeCell ref="AD22:AE22"/>
    <mergeCell ref="V22:W22"/>
    <mergeCell ref="X22:Y22"/>
    <mergeCell ref="Z22:AA22"/>
    <mergeCell ref="T24:U24"/>
    <mergeCell ref="AP24:AQ24"/>
    <mergeCell ref="AB24:AC24"/>
    <mergeCell ref="AD24:AE24"/>
    <mergeCell ref="V24:W24"/>
    <mergeCell ref="X24:Y24"/>
    <mergeCell ref="Z24:AA24"/>
    <mergeCell ref="B28:AV32"/>
    <mergeCell ref="B2:C4"/>
    <mergeCell ref="AJ24:AK24"/>
    <mergeCell ref="AL24:AM24"/>
    <mergeCell ref="AN24:AO24"/>
    <mergeCell ref="AF22:AG22"/>
    <mergeCell ref="AH22:AI22"/>
    <mergeCell ref="T22:U22"/>
    <mergeCell ref="AF24:AG24"/>
    <mergeCell ref="AH24:AI24"/>
  </mergeCells>
  <conditionalFormatting sqref="D5:AQ24">
    <cfRule type="cellIs" priority="1" dxfId="0" operator="equal" stopIfTrue="1">
      <formula>"승"</formula>
    </cfRule>
    <cfRule type="cellIs" priority="2" dxfId="1" operator="equal" stopIfTrue="1">
      <formula>"패"</formula>
    </cfRule>
  </conditionalFormatting>
  <conditionalFormatting sqref="AV5:AV24">
    <cfRule type="cellIs" priority="3" dxfId="2" operator="lessThanOrEqual" stopIfTrue="1">
      <formula>3</formula>
    </cfRule>
  </conditionalFormatting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1" r:id="rId1"/>
  <ignoredErrors>
    <ignoredError sqref="AS6:AT6 AR6:AR7 AS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8"/>
  <sheetViews>
    <sheetView zoomScale="85" zoomScaleNormal="85" workbookViewId="0" topLeftCell="A1">
      <selection activeCell="A49" sqref="A49"/>
    </sheetView>
  </sheetViews>
  <sheetFormatPr defaultColWidth="8.88671875" defaultRowHeight="13.5" zeroHeight="1"/>
  <cols>
    <col min="1" max="1" width="3.10546875" style="55" customWidth="1"/>
    <col min="2" max="2" width="2.88671875" style="55" customWidth="1"/>
    <col min="3" max="25" width="5.88671875" style="54" customWidth="1"/>
    <col min="26" max="26" width="2.88671875" style="55" customWidth="1"/>
    <col min="27" max="27" width="5.4453125" style="55" customWidth="1"/>
    <col min="28" max="16384" width="0" style="55" hidden="1" customWidth="1"/>
  </cols>
  <sheetData>
    <row r="1" spans="8:26" ht="65.25" customHeight="1">
      <c r="H1" s="178" t="s">
        <v>36</v>
      </c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W1" s="176" t="s">
        <v>110</v>
      </c>
      <c r="X1" s="177"/>
      <c r="Y1" s="177"/>
      <c r="Z1" s="177"/>
    </row>
    <row r="2" ht="13.5">
      <c r="D2" s="56" t="s">
        <v>37</v>
      </c>
    </row>
    <row r="3" ht="14.25" thickBot="1">
      <c r="D3" s="56" t="s">
        <v>38</v>
      </c>
    </row>
    <row r="4" spans="4:25" ht="14.25" thickBot="1">
      <c r="D4" s="187" t="s">
        <v>39</v>
      </c>
      <c r="E4" s="187"/>
      <c r="N4" s="182" t="s">
        <v>40</v>
      </c>
      <c r="O4" s="183"/>
      <c r="R4" s="55"/>
      <c r="S4" s="55"/>
      <c r="T4" s="55"/>
      <c r="U4" s="55"/>
      <c r="V4" s="55"/>
      <c r="W4" s="55"/>
      <c r="X4" s="55"/>
      <c r="Y4" s="55"/>
    </row>
    <row r="5" spans="4:25" ht="13.5">
      <c r="D5" s="187" t="s">
        <v>41</v>
      </c>
      <c r="E5" s="187"/>
      <c r="R5" s="55"/>
      <c r="S5" s="55"/>
      <c r="T5" s="55"/>
      <c r="U5" s="55"/>
      <c r="V5" s="55"/>
      <c r="W5" s="55"/>
      <c r="X5" s="55"/>
      <c r="Y5" s="55"/>
    </row>
    <row r="6" ht="13.5"/>
    <row r="7" ht="14.25" thickBot="1"/>
    <row r="8" spans="11:17" ht="14.25" thickBot="1">
      <c r="K8" s="55"/>
      <c r="L8" s="179" t="s">
        <v>42</v>
      </c>
      <c r="M8" s="180"/>
      <c r="N8" s="180"/>
      <c r="O8" s="180" t="s">
        <v>43</v>
      </c>
      <c r="P8" s="180"/>
      <c r="Q8" s="181"/>
    </row>
    <row r="9" ht="13.5"/>
    <row r="10" ht="13.5"/>
    <row r="11" ht="14.25" thickBot="1"/>
    <row r="12" spans="8:20" ht="14.25" thickBot="1">
      <c r="H12" s="59" t="s">
        <v>44</v>
      </c>
      <c r="I12" s="60" t="s">
        <v>45</v>
      </c>
      <c r="S12" s="59" t="s">
        <v>46</v>
      </c>
      <c r="T12" s="60" t="s">
        <v>47</v>
      </c>
    </row>
    <row r="13" ht="13.5"/>
    <row r="14" ht="13.5"/>
    <row r="15" ht="14.25" thickBot="1"/>
    <row r="16" spans="3:25" ht="14.25" thickBot="1">
      <c r="C16" s="57" t="s">
        <v>44</v>
      </c>
      <c r="D16" s="61" t="s">
        <v>48</v>
      </c>
      <c r="I16" s="57" t="s">
        <v>45</v>
      </c>
      <c r="J16" s="58" t="s">
        <v>49</v>
      </c>
      <c r="R16" s="57" t="s">
        <v>50</v>
      </c>
      <c r="S16" s="58" t="s">
        <v>46</v>
      </c>
      <c r="X16" s="57" t="s">
        <v>47</v>
      </c>
      <c r="Y16" s="61" t="s">
        <v>51</v>
      </c>
    </row>
    <row r="17" ht="13.5"/>
    <row r="18" ht="13.5"/>
    <row r="19" spans="2:26" ht="14.25" thickBo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2"/>
    </row>
    <row r="20" spans="2:26" ht="14.25" thickBot="1">
      <c r="B20" s="62"/>
      <c r="C20" s="64" t="s">
        <v>44</v>
      </c>
      <c r="D20" s="65" t="s">
        <v>52</v>
      </c>
      <c r="E20" s="63"/>
      <c r="F20" s="66" t="s">
        <v>53</v>
      </c>
      <c r="G20" s="67" t="s">
        <v>48</v>
      </c>
      <c r="H20" s="63"/>
      <c r="I20" s="64" t="s">
        <v>45</v>
      </c>
      <c r="J20" s="67" t="s">
        <v>54</v>
      </c>
      <c r="K20" s="63"/>
      <c r="L20" s="66" t="s">
        <v>55</v>
      </c>
      <c r="M20" s="65" t="s">
        <v>49</v>
      </c>
      <c r="N20" s="63"/>
      <c r="O20" s="100" t="s">
        <v>56</v>
      </c>
      <c r="P20" s="65" t="s">
        <v>50</v>
      </c>
      <c r="Q20" s="63"/>
      <c r="R20" s="66" t="s">
        <v>57</v>
      </c>
      <c r="S20" s="65" t="s">
        <v>46</v>
      </c>
      <c r="T20" s="63"/>
      <c r="U20" s="64" t="s">
        <v>58</v>
      </c>
      <c r="V20" s="65" t="s">
        <v>47</v>
      </c>
      <c r="W20" s="63"/>
      <c r="X20" s="66" t="s">
        <v>59</v>
      </c>
      <c r="Y20" s="67" t="s">
        <v>51</v>
      </c>
      <c r="Z20" s="62"/>
    </row>
    <row r="21" spans="2:26" ht="13.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2"/>
    </row>
    <row r="22" ht="13.5"/>
    <row r="23" ht="14.25" thickBot="1"/>
    <row r="24" spans="6:22" ht="14.25" thickBot="1">
      <c r="F24" s="57" t="s">
        <v>52</v>
      </c>
      <c r="G24" s="68" t="s">
        <v>53</v>
      </c>
      <c r="L24" s="69" t="s">
        <v>54</v>
      </c>
      <c r="M24" s="68" t="s">
        <v>55</v>
      </c>
      <c r="O24" s="69" t="s">
        <v>56</v>
      </c>
      <c r="P24" s="68" t="s">
        <v>57</v>
      </c>
      <c r="U24" s="57" t="s">
        <v>58</v>
      </c>
      <c r="V24" s="68" t="s">
        <v>59</v>
      </c>
    </row>
    <row r="25" ht="13.5"/>
    <row r="26" ht="13.5"/>
    <row r="27" ht="14.25" thickBot="1"/>
    <row r="28" spans="5:24" ht="14.25" thickBot="1">
      <c r="E28" s="69" t="s">
        <v>48</v>
      </c>
      <c r="F28" s="58" t="s">
        <v>52</v>
      </c>
      <c r="K28" s="57" t="s">
        <v>49</v>
      </c>
      <c r="L28" s="61" t="s">
        <v>54</v>
      </c>
      <c r="P28" s="99" t="s">
        <v>56</v>
      </c>
      <c r="Q28" s="98" t="s">
        <v>50</v>
      </c>
      <c r="W28" s="97" t="s">
        <v>58</v>
      </c>
      <c r="X28" s="109" t="s">
        <v>51</v>
      </c>
    </row>
    <row r="29" ht="13.5"/>
    <row r="30" ht="13.5"/>
    <row r="31" ht="14.25" thickBot="1"/>
    <row r="32" spans="7:21" ht="14.25" thickBot="1">
      <c r="G32" s="186" t="s">
        <v>60</v>
      </c>
      <c r="H32" s="184"/>
      <c r="I32" s="184"/>
      <c r="J32" s="184" t="s">
        <v>61</v>
      </c>
      <c r="K32" s="184"/>
      <c r="L32" s="185"/>
      <c r="P32" s="186" t="s">
        <v>109</v>
      </c>
      <c r="Q32" s="184"/>
      <c r="R32" s="184"/>
      <c r="S32" s="184" t="s">
        <v>111</v>
      </c>
      <c r="T32" s="184"/>
      <c r="U32" s="185"/>
    </row>
    <row r="33" ht="13.5"/>
    <row r="34" ht="13.5"/>
    <row r="35" ht="14.25" thickBot="1"/>
    <row r="36" spans="4:25" ht="14.25" thickBot="1">
      <c r="D36" s="179" t="s">
        <v>62</v>
      </c>
      <c r="E36" s="180"/>
      <c r="F36" s="180"/>
      <c r="G36" s="180" t="s">
        <v>63</v>
      </c>
      <c r="H36" s="180"/>
      <c r="I36" s="181"/>
      <c r="S36" s="179" t="s">
        <v>64</v>
      </c>
      <c r="T36" s="180"/>
      <c r="U36" s="180"/>
      <c r="V36" s="180" t="s">
        <v>65</v>
      </c>
      <c r="W36" s="180"/>
      <c r="X36" s="181"/>
      <c r="Y36" s="56"/>
    </row>
    <row r="37" ht="13.5"/>
    <row r="38" ht="13.5"/>
    <row r="39" ht="14.25" thickBot="1"/>
    <row r="40" spans="8:13" ht="14.25" thickBot="1">
      <c r="H40" s="182" t="s">
        <v>64</v>
      </c>
      <c r="I40" s="188"/>
      <c r="J40" s="189"/>
      <c r="K40" s="190" t="s">
        <v>64</v>
      </c>
      <c r="L40" s="188"/>
      <c r="M40" s="183"/>
    </row>
    <row r="41" ht="13.5"/>
    <row r="42" ht="13.5"/>
    <row r="43" ht="14.25" thickBot="1"/>
    <row r="44" spans="11:16" ht="14.25" thickBot="1">
      <c r="K44" s="179" t="s">
        <v>64</v>
      </c>
      <c r="L44" s="180"/>
      <c r="M44" s="180"/>
      <c r="N44" s="180" t="s">
        <v>64</v>
      </c>
      <c r="O44" s="180"/>
      <c r="P44" s="181"/>
    </row>
    <row r="45" ht="13.5"/>
    <row r="46" ht="13.5"/>
    <row r="47" ht="14.25" thickBot="1"/>
    <row r="48" spans="13:14" ht="14.25" thickBot="1">
      <c r="M48" s="182" t="s">
        <v>40</v>
      </c>
      <c r="N48" s="183"/>
    </row>
    <row r="49" ht="13.5"/>
    <row r="50" ht="13.5" hidden="1"/>
  </sheetData>
  <sheetProtection selectLockedCells="1"/>
  <mergeCells count="20">
    <mergeCell ref="D4:E4"/>
    <mergeCell ref="D5:E5"/>
    <mergeCell ref="M48:N48"/>
    <mergeCell ref="H40:J40"/>
    <mergeCell ref="K40:M40"/>
    <mergeCell ref="N44:P44"/>
    <mergeCell ref="K44:M44"/>
    <mergeCell ref="D36:F36"/>
    <mergeCell ref="G36:I36"/>
    <mergeCell ref="G32:I32"/>
    <mergeCell ref="S36:U36"/>
    <mergeCell ref="V36:X36"/>
    <mergeCell ref="J32:L32"/>
    <mergeCell ref="P32:R32"/>
    <mergeCell ref="S32:U32"/>
    <mergeCell ref="W1:Z1"/>
    <mergeCell ref="H1:U1"/>
    <mergeCell ref="L8:N8"/>
    <mergeCell ref="O8:Q8"/>
    <mergeCell ref="N4:O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6"/>
  <sheetViews>
    <sheetView zoomScale="85" zoomScaleNormal="85" workbookViewId="0" topLeftCell="A1">
      <selection activeCell="O5" sqref="O5"/>
    </sheetView>
  </sheetViews>
  <sheetFormatPr defaultColWidth="8.88671875" defaultRowHeight="13.5" zeroHeight="1"/>
  <cols>
    <col min="1" max="20" width="2.4453125" style="21" customWidth="1"/>
    <col min="21" max="40" width="2.4453125" style="22" customWidth="1"/>
    <col min="41" max="16384" width="0" style="20" hidden="1" customWidth="1"/>
  </cols>
  <sheetData>
    <row r="1" spans="1:40" ht="15" customHeight="1">
      <c r="A1" s="15"/>
      <c r="B1" s="15"/>
      <c r="C1" s="15"/>
      <c r="D1" s="15"/>
      <c r="E1" s="19">
        <f>프로리그!H5</f>
        <v>3</v>
      </c>
      <c r="F1" s="19">
        <f>프로리그!I5</f>
        <v>1</v>
      </c>
      <c r="G1" s="19" t="str">
        <f>프로리그!J5</f>
        <v> </v>
      </c>
      <c r="H1" s="19" t="str">
        <f>프로리그!K5</f>
        <v> </v>
      </c>
      <c r="I1" s="19">
        <f>프로리그!L5</f>
        <v>0</v>
      </c>
      <c r="J1" s="19">
        <f>프로리그!M5</f>
        <v>3</v>
      </c>
      <c r="K1" s="19" t="str">
        <f>프로리그!N5</f>
        <v> </v>
      </c>
      <c r="L1" s="19" t="str">
        <f>프로리그!O5</f>
        <v> </v>
      </c>
      <c r="M1" s="19">
        <f>프로리그!P5</f>
        <v>0</v>
      </c>
      <c r="N1" s="19">
        <f>프로리그!Q5</f>
        <v>3</v>
      </c>
      <c r="O1" s="19">
        <f>프로리그!R5</f>
        <v>0</v>
      </c>
      <c r="P1" s="19">
        <f>프로리그!S5</f>
        <v>3</v>
      </c>
      <c r="Q1" s="19">
        <f>프로리그!T5</f>
        <v>3</v>
      </c>
      <c r="R1" s="19">
        <f>프로리그!U5</f>
        <v>2</v>
      </c>
      <c r="S1" s="19" t="str">
        <f>프로리그!V5</f>
        <v> </v>
      </c>
      <c r="T1" s="19" t="str">
        <f>프로리그!W5</f>
        <v> </v>
      </c>
      <c r="U1" s="19">
        <f>프로리그!X5</f>
        <v>3</v>
      </c>
      <c r="V1" s="19">
        <f>프로리그!Y5</f>
        <v>2</v>
      </c>
      <c r="W1" s="19" t="str">
        <f>프로리그!Z5</f>
        <v> </v>
      </c>
      <c r="X1" s="19" t="str">
        <f>프로리그!AA5</f>
        <v> </v>
      </c>
      <c r="Y1" s="19">
        <f>프로리그!AB5</f>
        <v>3</v>
      </c>
      <c r="Z1" s="19">
        <f>프로리그!AC5</f>
        <v>1</v>
      </c>
      <c r="AA1" s="19">
        <f>프로리그!AD5</f>
        <v>1</v>
      </c>
      <c r="AB1" s="19">
        <f>프로리그!AE5</f>
        <v>3</v>
      </c>
      <c r="AC1" s="19">
        <f>프로리그!AF5</f>
        <v>3</v>
      </c>
      <c r="AD1" s="19">
        <f>프로리그!AG5</f>
        <v>2</v>
      </c>
      <c r="AE1" s="19" t="str">
        <f>프로리그!AH5</f>
        <v> </v>
      </c>
      <c r="AF1" s="19" t="str">
        <f>프로리그!AI5</f>
        <v> </v>
      </c>
      <c r="AG1" s="19">
        <f>프로리그!AJ5</f>
        <v>1</v>
      </c>
      <c r="AH1" s="19">
        <f>프로리그!AK5</f>
        <v>3</v>
      </c>
      <c r="AI1" s="19">
        <f>프로리그!AL5</f>
        <v>1</v>
      </c>
      <c r="AJ1" s="19">
        <f>프로리그!AM5</f>
        <v>3</v>
      </c>
      <c r="AK1" s="19">
        <f>프로리그!AN5</f>
        <v>2</v>
      </c>
      <c r="AL1" s="19">
        <f>프로리그!AO5</f>
        <v>3</v>
      </c>
      <c r="AM1" s="19" t="str">
        <f>프로리그!AP5</f>
        <v> </v>
      </c>
      <c r="AN1" s="19" t="str">
        <f>프로리그!AQ5</f>
        <v> </v>
      </c>
    </row>
    <row r="2" spans="1:40" ht="15" customHeight="1">
      <c r="A2" s="192" t="str">
        <f>IF(A1&gt;B1,"승",IF(A1&lt;B1,"패"," "))</f>
        <v> </v>
      </c>
      <c r="B2" s="192"/>
      <c r="C2" s="192" t="str">
        <f>IF(C1&gt;D1,"승",IF(C1&lt;D1,"패"," "))</f>
        <v> </v>
      </c>
      <c r="D2" s="192"/>
      <c r="E2" s="191" t="str">
        <f>IF(E1&gt;F1,"승",IF(E1&lt;F1,"패"," "))</f>
        <v>승</v>
      </c>
      <c r="F2" s="191"/>
      <c r="G2" s="191" t="str">
        <f>IF(G1&gt;H1,"승",IF(G1&lt;H1,"패"," "))</f>
        <v> </v>
      </c>
      <c r="H2" s="191"/>
      <c r="I2" s="191" t="str">
        <f>IF(I1&gt;J1,"승",IF(I1&lt;J1,"패"," "))</f>
        <v>패</v>
      </c>
      <c r="J2" s="191"/>
      <c r="K2" s="191" t="str">
        <f>IF(K1&gt;L1,"승",IF(K1&lt;L1,"패"," "))</f>
        <v> </v>
      </c>
      <c r="L2" s="191"/>
      <c r="M2" s="191" t="str">
        <f>IF(M1&gt;N1,"승",IF(M1&lt;N1,"패"," "))</f>
        <v>패</v>
      </c>
      <c r="N2" s="191"/>
      <c r="O2" s="191" t="str">
        <f>IF(O1&gt;P1,"승",IF(O1&lt;P1,"패"," "))</f>
        <v>패</v>
      </c>
      <c r="P2" s="191"/>
      <c r="Q2" s="191" t="str">
        <f>IF(Q1&gt;R1,"승",IF(Q1&lt;R1,"패"," "))</f>
        <v>승</v>
      </c>
      <c r="R2" s="191"/>
      <c r="S2" s="191" t="str">
        <f>IF(S1&gt;T1,"승",IF(S1&lt;T1,"패"," "))</f>
        <v> </v>
      </c>
      <c r="T2" s="191"/>
      <c r="U2" s="191" t="str">
        <f>IF(U1&gt;V1,"승",IF(U1&lt;V1,"패"," "))</f>
        <v>승</v>
      </c>
      <c r="V2" s="191"/>
      <c r="W2" s="191" t="str">
        <f>IF(W1&gt;X1,"승",IF(W1&lt;X1,"패"," "))</f>
        <v> </v>
      </c>
      <c r="X2" s="191"/>
      <c r="Y2" s="191" t="str">
        <f>IF(Y1&gt;Z1,"승",IF(Y1&lt;Z1,"패"," "))</f>
        <v>승</v>
      </c>
      <c r="Z2" s="191"/>
      <c r="AA2" s="191" t="str">
        <f>IF(AA1&gt;AB1,"승",IF(AA1&lt;AB1,"패"," "))</f>
        <v>패</v>
      </c>
      <c r="AB2" s="191"/>
      <c r="AC2" s="191" t="str">
        <f>IF(AC1&gt;AD1,"승",IF(AC1&lt;AD1,"패"," "))</f>
        <v>승</v>
      </c>
      <c r="AD2" s="191"/>
      <c r="AE2" s="191" t="str">
        <f>IF(AE1&gt;AF1,"승",IF(AE1&lt;AF1,"패"," "))</f>
        <v> </v>
      </c>
      <c r="AF2" s="191"/>
      <c r="AG2" s="191" t="str">
        <f>IF(AG1&gt;AH1,"승",IF(AG1&lt;AH1,"패"," "))</f>
        <v>패</v>
      </c>
      <c r="AH2" s="191"/>
      <c r="AI2" s="191" t="str">
        <f>IF(AI1&gt;AJ1,"승",IF(AI1&lt;AJ1,"패"," "))</f>
        <v>패</v>
      </c>
      <c r="AJ2" s="191"/>
      <c r="AK2" s="191" t="str">
        <f>IF(AK1&gt;AL1,"승",IF(AK1&lt;AL1,"패"," "))</f>
        <v>패</v>
      </c>
      <c r="AL2" s="191"/>
      <c r="AM2" s="191" t="str">
        <f>IF(AM1&gt;AN1,"승",IF(AM1&lt;AN1,"패"," "))</f>
        <v> </v>
      </c>
      <c r="AN2" s="191"/>
    </row>
    <row r="3" spans="1:40" ht="15" customHeight="1">
      <c r="A3" s="19">
        <f ca="1">OFFSET(A3,-ROW()+ROUNDUP(COLUMN()/4,0)*2-1,2*ROW()-ROUNDDOWN((COLUMN()-1)/4,0)*4-ROUNDUP(MOD(COLUMN()+1,2),0)*2-1,1,1)</f>
        <v>1</v>
      </c>
      <c r="B3" s="19">
        <f ca="1">OFFSET(B3,-ROW()+ROUNDUP(COLUMN()/4,0)*2-1,2*ROW()-ROUNDDOWN((COLUMN()-1)/4,0)*4-ROUNDUP(MOD(COLUMN()+1,2),0)*2-1,1,1)</f>
        <v>3</v>
      </c>
      <c r="C3" s="19" t="str">
        <f ca="1">OFFSET(C3,-ROW()+ROUNDUP(COLUMN()/4,0)*2-1,2*ROW()-ROUNDDOWN((COLUMN()-1)/4,0)*4-ROUNDUP(MOD(COLUMN()+1,2),0)*2-1,1,1)</f>
        <v> </v>
      </c>
      <c r="D3" s="19" t="str">
        <f ca="1">OFFSET(D3,-ROW()+ROUNDUP(COLUMN()/4,0)*2-1,2*ROW()-ROUNDDOWN((COLUMN()-1)/4,0)*4-ROUNDUP(MOD(COLUMN()+1,2),0)*2-1,1,1)</f>
        <v> </v>
      </c>
      <c r="E3" s="15"/>
      <c r="F3" s="15"/>
      <c r="G3" s="15"/>
      <c r="H3" s="15"/>
      <c r="I3" s="19">
        <f>프로리그!L7</f>
        <v>2</v>
      </c>
      <c r="J3" s="19">
        <f>프로리그!M7</f>
        <v>3</v>
      </c>
      <c r="K3" s="19">
        <f>프로리그!N7</f>
        <v>1</v>
      </c>
      <c r="L3" s="19">
        <f>프로리그!O7</f>
        <v>3</v>
      </c>
      <c r="M3" s="19">
        <f>프로리그!P7</f>
        <v>3</v>
      </c>
      <c r="N3" s="19">
        <f>프로리그!Q7</f>
        <v>1</v>
      </c>
      <c r="O3" s="19" t="str">
        <f>프로리그!R7</f>
        <v> </v>
      </c>
      <c r="P3" s="19" t="str">
        <f>프로리그!S7</f>
        <v> </v>
      </c>
      <c r="Q3" s="19">
        <f>프로리그!T7</f>
        <v>1</v>
      </c>
      <c r="R3" s="19">
        <f>프로리그!U7</f>
        <v>3</v>
      </c>
      <c r="S3" s="19">
        <f>프로리그!V7</f>
        <v>3</v>
      </c>
      <c r="T3" s="19">
        <f>프로리그!W7</f>
        <v>1</v>
      </c>
      <c r="U3" s="19">
        <f>프로리그!X7</f>
        <v>2</v>
      </c>
      <c r="V3" s="19">
        <f>프로리그!Y7</f>
        <v>3</v>
      </c>
      <c r="W3" s="19" t="str">
        <f>프로리그!Z7</f>
        <v> </v>
      </c>
      <c r="X3" s="19" t="str">
        <f>프로리그!AA7</f>
        <v> </v>
      </c>
      <c r="Y3" s="19">
        <f>프로리그!AB7</f>
        <v>2</v>
      </c>
      <c r="Z3" s="19">
        <f>프로리그!AC7</f>
        <v>3</v>
      </c>
      <c r="AA3" s="19" t="str">
        <f>프로리그!AD7</f>
        <v> </v>
      </c>
      <c r="AB3" s="19" t="str">
        <f>프로리그!AE7</f>
        <v> </v>
      </c>
      <c r="AC3" s="19">
        <f>프로리그!AF7</f>
        <v>3</v>
      </c>
      <c r="AD3" s="19">
        <f>프로리그!AG7</f>
        <v>0</v>
      </c>
      <c r="AE3" s="19" t="str">
        <f>프로리그!AH7</f>
        <v> </v>
      </c>
      <c r="AF3" s="19" t="str">
        <f>프로리그!AI7</f>
        <v> </v>
      </c>
      <c r="AG3" s="19">
        <f>프로리그!AJ7</f>
        <v>0</v>
      </c>
      <c r="AH3" s="19">
        <f>프로리그!AK7</f>
        <v>3</v>
      </c>
      <c r="AI3" s="19" t="str">
        <f>프로리그!AL7</f>
        <v> </v>
      </c>
      <c r="AJ3" s="19" t="str">
        <f>프로리그!AM7</f>
        <v> </v>
      </c>
      <c r="AK3" s="19">
        <f>프로리그!AN7</f>
        <v>1</v>
      </c>
      <c r="AL3" s="19">
        <f>프로리그!AO7</f>
        <v>3</v>
      </c>
      <c r="AM3" s="19">
        <f>프로리그!AP7</f>
        <v>3</v>
      </c>
      <c r="AN3" s="19">
        <f>프로리그!AQ7</f>
        <v>1</v>
      </c>
    </row>
    <row r="4" spans="1:40" ht="15" customHeight="1">
      <c r="A4" s="191" t="str">
        <f>IF(A3&gt;B3,"승",IF(A3&lt;B3,"패"," "))</f>
        <v>패</v>
      </c>
      <c r="B4" s="191"/>
      <c r="C4" s="191" t="str">
        <f>IF(C3&gt;D3,"승",IF(C3&lt;D3,"패"," "))</f>
        <v> </v>
      </c>
      <c r="D4" s="191"/>
      <c r="E4" s="192" t="str">
        <f>IF(E3&gt;F3,"승",IF(E3&lt;F3,"패"," "))</f>
        <v> </v>
      </c>
      <c r="F4" s="192"/>
      <c r="G4" s="192" t="str">
        <f>IF(G3&gt;H3,"승",IF(G3&lt;H3,"패"," "))</f>
        <v> </v>
      </c>
      <c r="H4" s="192"/>
      <c r="I4" s="191" t="str">
        <f>IF(I3&gt;J3,"승",IF(I3&lt;J3,"패"," "))</f>
        <v>패</v>
      </c>
      <c r="J4" s="191"/>
      <c r="K4" s="191" t="str">
        <f>IF(K3&gt;L3,"승",IF(K3&lt;L3,"패"," "))</f>
        <v>패</v>
      </c>
      <c r="L4" s="191"/>
      <c r="M4" s="191" t="str">
        <f>IF(M3&gt;N3,"승",IF(M3&lt;N3,"패"," "))</f>
        <v>승</v>
      </c>
      <c r="N4" s="191"/>
      <c r="O4" s="191" t="str">
        <f>IF(O3&gt;P3,"승",IF(O3&lt;P3,"패"," "))</f>
        <v> </v>
      </c>
      <c r="P4" s="191"/>
      <c r="Q4" s="191" t="str">
        <f>IF(Q3&gt;R3,"승",IF(Q3&lt;R3,"패"," "))</f>
        <v>패</v>
      </c>
      <c r="R4" s="191"/>
      <c r="S4" s="191" t="str">
        <f>IF(S3&gt;T3,"승",IF(S3&lt;T3,"패"," "))</f>
        <v>승</v>
      </c>
      <c r="T4" s="191"/>
      <c r="U4" s="191" t="str">
        <f>IF(U3&gt;V3,"승",IF(U3&lt;V3,"패"," "))</f>
        <v>패</v>
      </c>
      <c r="V4" s="191"/>
      <c r="W4" s="191" t="str">
        <f>IF(W3&gt;X3,"승",IF(W3&lt;X3,"패"," "))</f>
        <v> </v>
      </c>
      <c r="X4" s="191"/>
      <c r="Y4" s="191" t="str">
        <f>IF(Y3&gt;Z3,"승",IF(Y3&lt;Z3,"패"," "))</f>
        <v>패</v>
      </c>
      <c r="Z4" s="191"/>
      <c r="AA4" s="191" t="str">
        <f>IF(AA3&gt;AB3,"승",IF(AA3&lt;AB3,"패"," "))</f>
        <v> </v>
      </c>
      <c r="AB4" s="191"/>
      <c r="AC4" s="191" t="str">
        <f>IF(AC3&gt;AD3,"승",IF(AC3&lt;AD3,"패"," "))</f>
        <v>승</v>
      </c>
      <c r="AD4" s="191"/>
      <c r="AE4" s="191" t="str">
        <f>IF(AE3&gt;AF3,"승",IF(AE3&lt;AF3,"패"," "))</f>
        <v> </v>
      </c>
      <c r="AF4" s="191"/>
      <c r="AG4" s="191" t="str">
        <f>IF(AG3&gt;AH3,"승",IF(AG3&lt;AH3,"패"," "))</f>
        <v>패</v>
      </c>
      <c r="AH4" s="191"/>
      <c r="AI4" s="191" t="str">
        <f>IF(AI3&gt;AJ3,"승",IF(AI3&lt;AJ3,"패"," "))</f>
        <v> </v>
      </c>
      <c r="AJ4" s="191"/>
      <c r="AK4" s="191" t="str">
        <f>IF(AK3&gt;AL3,"승",IF(AK3&lt;AL3,"패"," "))</f>
        <v>패</v>
      </c>
      <c r="AL4" s="191"/>
      <c r="AM4" s="191" t="str">
        <f>IF(AM3&gt;AN3,"승",IF(AM3&lt;AN3,"패"," "))</f>
        <v>승</v>
      </c>
      <c r="AN4" s="191"/>
    </row>
    <row r="5" spans="1:40" ht="15" customHeight="1">
      <c r="A5" s="19">
        <f aca="true" ca="1" t="shared" si="0" ref="A5:H5">OFFSET(A5,-ROW()+ROUNDUP(COLUMN()/4,0)*2-1,2*ROW()-ROUNDDOWN((COLUMN()-1)/4,0)*4-ROUNDUP(MOD(COLUMN()+1,2),0)*2-1,1,1)</f>
        <v>3</v>
      </c>
      <c r="B5" s="19">
        <f ca="1" t="shared" si="0"/>
        <v>0</v>
      </c>
      <c r="C5" s="19" t="str">
        <f ca="1" t="shared" si="0"/>
        <v> </v>
      </c>
      <c r="D5" s="19" t="str">
        <f ca="1" t="shared" si="0"/>
        <v> </v>
      </c>
      <c r="E5" s="19">
        <f ca="1" t="shared" si="0"/>
        <v>3</v>
      </c>
      <c r="F5" s="19">
        <f ca="1" t="shared" si="0"/>
        <v>2</v>
      </c>
      <c r="G5" s="19">
        <f ca="1" t="shared" si="0"/>
        <v>3</v>
      </c>
      <c r="H5" s="19">
        <f ca="1" t="shared" si="0"/>
        <v>1</v>
      </c>
      <c r="I5" s="15"/>
      <c r="J5" s="15"/>
      <c r="K5" s="15"/>
      <c r="L5" s="15"/>
      <c r="M5" s="19">
        <f>프로리그!P9</f>
        <v>0</v>
      </c>
      <c r="N5" s="19">
        <f>프로리그!Q9</f>
        <v>3</v>
      </c>
      <c r="O5" s="19" t="str">
        <f>프로리그!R9</f>
        <v> </v>
      </c>
      <c r="P5" s="19" t="str">
        <f>프로리그!S9</f>
        <v> </v>
      </c>
      <c r="Q5" s="19">
        <f>프로리그!T9</f>
        <v>3</v>
      </c>
      <c r="R5" s="19">
        <f>프로리그!U9</f>
        <v>1</v>
      </c>
      <c r="S5" s="19" t="str">
        <f>프로리그!V9</f>
        <v> </v>
      </c>
      <c r="T5" s="19" t="str">
        <f>프로리그!W9</f>
        <v> </v>
      </c>
      <c r="U5" s="19">
        <f>프로리그!X9</f>
        <v>3</v>
      </c>
      <c r="V5" s="19">
        <f>프로리그!Y9</f>
        <v>0</v>
      </c>
      <c r="W5" s="19" t="str">
        <f>프로리그!Z9</f>
        <v> </v>
      </c>
      <c r="X5" s="19" t="str">
        <f>프로리그!AA9</f>
        <v> </v>
      </c>
      <c r="Y5" s="19">
        <f>프로리그!AB9</f>
        <v>3</v>
      </c>
      <c r="Z5" s="19">
        <f>프로리그!AC9</f>
        <v>1</v>
      </c>
      <c r="AA5" s="19" t="str">
        <f>프로리그!AD9</f>
        <v> </v>
      </c>
      <c r="AB5" s="19" t="str">
        <f>프로리그!AE9</f>
        <v> </v>
      </c>
      <c r="AC5" s="19">
        <f>프로리그!AF9</f>
        <v>0</v>
      </c>
      <c r="AD5" s="19">
        <f>프로리그!AG9</f>
        <v>3</v>
      </c>
      <c r="AE5" s="19">
        <f>프로리그!AH9</f>
        <v>3</v>
      </c>
      <c r="AF5" s="19">
        <f>프로리그!AI9</f>
        <v>1</v>
      </c>
      <c r="AG5" s="19">
        <f>프로리그!AJ9</f>
        <v>3</v>
      </c>
      <c r="AH5" s="19">
        <f>프로리그!AK9</f>
        <v>2</v>
      </c>
      <c r="AI5" s="19" t="str">
        <f>프로리그!AL9</f>
        <v> </v>
      </c>
      <c r="AJ5" s="19" t="str">
        <f>프로리그!AM9</f>
        <v> </v>
      </c>
      <c r="AK5" s="19">
        <f>프로리그!AN9</f>
        <v>3</v>
      </c>
      <c r="AL5" s="19">
        <f>프로리그!AO9</f>
        <v>1</v>
      </c>
      <c r="AM5" s="19">
        <f>프로리그!AP9</f>
        <v>2</v>
      </c>
      <c r="AN5" s="19">
        <f>프로리그!AQ9</f>
        <v>3</v>
      </c>
    </row>
    <row r="6" spans="1:40" ht="15" customHeight="1">
      <c r="A6" s="191" t="str">
        <f>IF(A5&gt;B5,"승",IF(A5&lt;B5,"패"," "))</f>
        <v>승</v>
      </c>
      <c r="B6" s="191"/>
      <c r="C6" s="191" t="str">
        <f>IF(C5&gt;D5,"승",IF(C5&lt;D5,"패"," "))</f>
        <v> </v>
      </c>
      <c r="D6" s="191"/>
      <c r="E6" s="191" t="str">
        <f>IF(E5&gt;F5,"승",IF(E5&lt;F5,"패"," "))</f>
        <v>승</v>
      </c>
      <c r="F6" s="191"/>
      <c r="G6" s="191" t="str">
        <f>IF(G5&gt;H5,"승",IF(G5&lt;H5,"패"," "))</f>
        <v>승</v>
      </c>
      <c r="H6" s="191"/>
      <c r="I6" s="192" t="str">
        <f>IF(I5&gt;J5,"승",IF(I5&lt;J5,"패"," "))</f>
        <v> </v>
      </c>
      <c r="J6" s="192"/>
      <c r="K6" s="192" t="str">
        <f>IF(K5&gt;L5,"승",IF(K5&lt;L5,"패"," "))</f>
        <v> </v>
      </c>
      <c r="L6" s="192"/>
      <c r="M6" s="191" t="str">
        <f>IF(M5&gt;N5,"승",IF(M5&lt;N5,"패"," "))</f>
        <v>패</v>
      </c>
      <c r="N6" s="191"/>
      <c r="O6" s="191" t="str">
        <f>IF(O5&gt;P5,"승",IF(O5&lt;P5,"패"," "))</f>
        <v> </v>
      </c>
      <c r="P6" s="191"/>
      <c r="Q6" s="191" t="str">
        <f>IF(Q5&gt;R5,"승",IF(Q5&lt;R5,"패"," "))</f>
        <v>승</v>
      </c>
      <c r="R6" s="191"/>
      <c r="S6" s="191" t="str">
        <f>IF(S5&gt;T5,"승",IF(S5&lt;T5,"패"," "))</f>
        <v> </v>
      </c>
      <c r="T6" s="191"/>
      <c r="U6" s="191" t="str">
        <f>IF(U5&gt;V5,"승",IF(U5&lt;V5,"패"," "))</f>
        <v>승</v>
      </c>
      <c r="V6" s="191"/>
      <c r="W6" s="191" t="str">
        <f>IF(W5&gt;X5,"승",IF(W5&lt;X5,"패"," "))</f>
        <v> </v>
      </c>
      <c r="X6" s="191"/>
      <c r="Y6" s="191" t="str">
        <f>IF(Y5&gt;Z5,"승",IF(Y5&lt;Z5,"패"," "))</f>
        <v>승</v>
      </c>
      <c r="Z6" s="191"/>
      <c r="AA6" s="191" t="str">
        <f>IF(AA5&gt;AB5,"승",IF(AA5&lt;AB5,"패"," "))</f>
        <v> </v>
      </c>
      <c r="AB6" s="191"/>
      <c r="AC6" s="191" t="str">
        <f>IF(AC5&gt;AD5,"승",IF(AC5&lt;AD5,"패"," "))</f>
        <v>패</v>
      </c>
      <c r="AD6" s="191"/>
      <c r="AE6" s="191" t="str">
        <f>IF(AE5&gt;AF5,"승",IF(AE5&lt;AF5,"패"," "))</f>
        <v>승</v>
      </c>
      <c r="AF6" s="191"/>
      <c r="AG6" s="191" t="str">
        <f>IF(AG5&gt;AH5,"승",IF(AG5&lt;AH5,"패"," "))</f>
        <v>승</v>
      </c>
      <c r="AH6" s="191"/>
      <c r="AI6" s="191" t="str">
        <f>IF(AI5&gt;AJ5,"승",IF(AI5&lt;AJ5,"패"," "))</f>
        <v> </v>
      </c>
      <c r="AJ6" s="191"/>
      <c r="AK6" s="191" t="str">
        <f>IF(AK5&gt;AL5,"승",IF(AK5&lt;AL5,"패"," "))</f>
        <v>승</v>
      </c>
      <c r="AL6" s="191"/>
      <c r="AM6" s="191" t="str">
        <f>IF(AM5&gt;AN5,"승",IF(AM5&lt;AN5,"패"," "))</f>
        <v>패</v>
      </c>
      <c r="AN6" s="191"/>
    </row>
    <row r="7" spans="1:40" ht="15" customHeight="1">
      <c r="A7" s="19">
        <f aca="true" ca="1" t="shared" si="1" ref="A7:L7">OFFSET(A7,-ROW()+ROUNDUP(COLUMN()/4,0)*2-1,2*ROW()-ROUNDDOWN((COLUMN()-1)/4,0)*4-ROUNDUP(MOD(COLUMN()+1,2),0)*2-1,1,1)</f>
        <v>3</v>
      </c>
      <c r="B7" s="19">
        <f ca="1" t="shared" si="1"/>
        <v>0</v>
      </c>
      <c r="C7" s="19">
        <f ca="1" t="shared" si="1"/>
        <v>3</v>
      </c>
      <c r="D7" s="19">
        <f ca="1" t="shared" si="1"/>
        <v>0</v>
      </c>
      <c r="E7" s="19">
        <f ca="1" t="shared" si="1"/>
        <v>1</v>
      </c>
      <c r="F7" s="19">
        <f ca="1" t="shared" si="1"/>
        <v>3</v>
      </c>
      <c r="G7" s="19" t="str">
        <f ca="1" t="shared" si="1"/>
        <v> </v>
      </c>
      <c r="H7" s="19" t="str">
        <f ca="1" t="shared" si="1"/>
        <v> </v>
      </c>
      <c r="I7" s="19">
        <f ca="1" t="shared" si="1"/>
        <v>3</v>
      </c>
      <c r="J7" s="19">
        <f ca="1" t="shared" si="1"/>
        <v>0</v>
      </c>
      <c r="K7" s="19" t="str">
        <f ca="1" t="shared" si="1"/>
        <v> </v>
      </c>
      <c r="L7" s="19" t="str">
        <f ca="1" t="shared" si="1"/>
        <v> </v>
      </c>
      <c r="M7" s="15"/>
      <c r="N7" s="15"/>
      <c r="O7" s="15"/>
      <c r="P7" s="15"/>
      <c r="Q7" s="19">
        <f>프로리그!T11</f>
        <v>3</v>
      </c>
      <c r="R7" s="19">
        <f>프로리그!U11</f>
        <v>0</v>
      </c>
      <c r="S7" s="19">
        <f>프로리그!V11</f>
        <v>3</v>
      </c>
      <c r="T7" s="19">
        <f>프로리그!W11</f>
        <v>2</v>
      </c>
      <c r="U7" s="19">
        <f>프로리그!X11</f>
        <v>3</v>
      </c>
      <c r="V7" s="19">
        <f>프로리그!Y11</f>
        <v>2</v>
      </c>
      <c r="W7" s="19" t="str">
        <f>프로리그!Z11</f>
        <v> </v>
      </c>
      <c r="X7" s="19" t="str">
        <f>프로리그!AA11</f>
        <v> </v>
      </c>
      <c r="Y7" s="19">
        <f>프로리그!AB11</f>
        <v>2</v>
      </c>
      <c r="Z7" s="19">
        <f>프로리그!AC11</f>
        <v>3</v>
      </c>
      <c r="AA7" s="19">
        <f>프로리그!AD11</f>
        <v>2</v>
      </c>
      <c r="AB7" s="19">
        <f>프로리그!AE11</f>
        <v>3</v>
      </c>
      <c r="AC7" s="19">
        <f>프로리그!AF11</f>
        <v>1</v>
      </c>
      <c r="AD7" s="19">
        <f>프로리그!AG11</f>
        <v>3</v>
      </c>
      <c r="AE7" s="19" t="str">
        <f>프로리그!AH11</f>
        <v> </v>
      </c>
      <c r="AF7" s="19" t="str">
        <f>프로리그!AI11</f>
        <v> </v>
      </c>
      <c r="AG7" s="19">
        <f>프로리그!AJ11</f>
        <v>3</v>
      </c>
      <c r="AH7" s="19">
        <f>프로리그!AK11</f>
        <v>0</v>
      </c>
      <c r="AI7" s="19">
        <f>프로리그!AL11</f>
        <v>3</v>
      </c>
      <c r="AJ7" s="19">
        <f>프로리그!AM11</f>
        <v>1</v>
      </c>
      <c r="AK7" s="19">
        <f>프로리그!AN11</f>
        <v>2</v>
      </c>
      <c r="AL7" s="19">
        <f>프로리그!AO11</f>
        <v>3</v>
      </c>
      <c r="AM7" s="19" t="str">
        <f>프로리그!AP11</f>
        <v> </v>
      </c>
      <c r="AN7" s="19" t="str">
        <f>프로리그!AQ11</f>
        <v> </v>
      </c>
    </row>
    <row r="8" spans="1:40" ht="15" customHeight="1">
      <c r="A8" s="191" t="str">
        <f>IF(A7&gt;B7,"승",IF(A7&lt;B7,"패"," "))</f>
        <v>승</v>
      </c>
      <c r="B8" s="191"/>
      <c r="C8" s="191" t="str">
        <f>IF(C7&gt;D7,"승",IF(C7&lt;D7,"패"," "))</f>
        <v>승</v>
      </c>
      <c r="D8" s="191"/>
      <c r="E8" s="191" t="str">
        <f>IF(E7&gt;F7,"승",IF(E7&lt;F7,"패"," "))</f>
        <v>패</v>
      </c>
      <c r="F8" s="191"/>
      <c r="G8" s="191" t="str">
        <f>IF(G7&gt;H7,"승",IF(G7&lt;H7,"패"," "))</f>
        <v> </v>
      </c>
      <c r="H8" s="191"/>
      <c r="I8" s="191" t="str">
        <f>IF(I7&gt;J7,"승",IF(I7&lt;J7,"패"," "))</f>
        <v>승</v>
      </c>
      <c r="J8" s="191"/>
      <c r="K8" s="191" t="str">
        <f>IF(K7&gt;L7,"승",IF(K7&lt;L7,"패"," "))</f>
        <v> </v>
      </c>
      <c r="L8" s="191"/>
      <c r="M8" s="192" t="str">
        <f>IF(M7&gt;N7,"승",IF(M7&lt;N7,"패"," "))</f>
        <v> </v>
      </c>
      <c r="N8" s="192"/>
      <c r="O8" s="192" t="str">
        <f>IF(O7&gt;P7,"승",IF(O7&lt;P7,"패"," "))</f>
        <v> </v>
      </c>
      <c r="P8" s="192"/>
      <c r="Q8" s="191" t="str">
        <f>IF(Q7&gt;R7,"승",IF(Q7&lt;R7,"패"," "))</f>
        <v>승</v>
      </c>
      <c r="R8" s="191"/>
      <c r="S8" s="191" t="str">
        <f>IF(S7&gt;T7,"승",IF(S7&lt;T7,"패"," "))</f>
        <v>승</v>
      </c>
      <c r="T8" s="191"/>
      <c r="U8" s="191" t="str">
        <f>IF(U7&gt;V7,"승",IF(U7&lt;V7,"패"," "))</f>
        <v>승</v>
      </c>
      <c r="V8" s="191"/>
      <c r="W8" s="191" t="str">
        <f>IF(W7&gt;X7,"승",IF(W7&lt;X7,"패"," "))</f>
        <v> </v>
      </c>
      <c r="X8" s="191"/>
      <c r="Y8" s="191" t="str">
        <f>IF(Y7&gt;Z7,"승",IF(Y7&lt;Z7,"패"," "))</f>
        <v>패</v>
      </c>
      <c r="Z8" s="191"/>
      <c r="AA8" s="191" t="str">
        <f>IF(AA7&gt;AB7,"승",IF(AA7&lt;AB7,"패"," "))</f>
        <v>패</v>
      </c>
      <c r="AB8" s="191"/>
      <c r="AC8" s="191" t="str">
        <f>IF(AC7&gt;AD7,"승",IF(AC7&lt;AD7,"패"," "))</f>
        <v>패</v>
      </c>
      <c r="AD8" s="191"/>
      <c r="AE8" s="191" t="str">
        <f>IF(AE7&gt;AF7,"승",IF(AE7&lt;AF7,"패"," "))</f>
        <v> </v>
      </c>
      <c r="AF8" s="191"/>
      <c r="AG8" s="191" t="str">
        <f>IF(AG7&gt;AH7,"승",IF(AG7&lt;AH7,"패"," "))</f>
        <v>승</v>
      </c>
      <c r="AH8" s="191"/>
      <c r="AI8" s="191" t="str">
        <f>IF(AI7&gt;AJ7,"승",IF(AI7&lt;AJ7,"패"," "))</f>
        <v>승</v>
      </c>
      <c r="AJ8" s="191"/>
      <c r="AK8" s="191" t="str">
        <f>IF(AK7&gt;AL7,"승",IF(AK7&lt;AL7,"패"," "))</f>
        <v>패</v>
      </c>
      <c r="AL8" s="191"/>
      <c r="AM8" s="191" t="str">
        <f>IF(AM7&gt;AN7,"승",IF(AM7&lt;AN7,"패"," "))</f>
        <v> </v>
      </c>
      <c r="AN8" s="191"/>
    </row>
    <row r="9" spans="1:40" ht="15" customHeight="1">
      <c r="A9" s="19">
        <f aca="true" ca="1" t="shared" si="2" ref="A9:P9">OFFSET(A9,-ROW()+ROUNDUP(COLUMN()/4,0)*2-1,2*ROW()-ROUNDDOWN((COLUMN()-1)/4,0)*4-ROUNDUP(MOD(COLUMN()+1,2),0)*2-1,1,1)</f>
        <v>2</v>
      </c>
      <c r="B9" s="19">
        <f ca="1" t="shared" si="2"/>
        <v>3</v>
      </c>
      <c r="C9" s="19" t="str">
        <f ca="1" t="shared" si="2"/>
        <v> </v>
      </c>
      <c r="D9" s="19" t="str">
        <f ca="1" t="shared" si="2"/>
        <v> </v>
      </c>
      <c r="E9" s="19">
        <f ca="1" t="shared" si="2"/>
        <v>3</v>
      </c>
      <c r="F9" s="19">
        <f ca="1" t="shared" si="2"/>
        <v>1</v>
      </c>
      <c r="G9" s="19">
        <f ca="1" t="shared" si="2"/>
        <v>1</v>
      </c>
      <c r="H9" s="19">
        <f ca="1" t="shared" si="2"/>
        <v>3</v>
      </c>
      <c r="I9" s="19">
        <f ca="1" t="shared" si="2"/>
        <v>1</v>
      </c>
      <c r="J9" s="19">
        <f ca="1" t="shared" si="2"/>
        <v>3</v>
      </c>
      <c r="K9" s="19" t="str">
        <f ca="1" t="shared" si="2"/>
        <v> </v>
      </c>
      <c r="L9" s="19" t="str">
        <f ca="1" t="shared" si="2"/>
        <v> </v>
      </c>
      <c r="M9" s="19">
        <f ca="1" t="shared" si="2"/>
        <v>0</v>
      </c>
      <c r="N9" s="19">
        <f ca="1" t="shared" si="2"/>
        <v>3</v>
      </c>
      <c r="O9" s="19">
        <f ca="1" t="shared" si="2"/>
        <v>2</v>
      </c>
      <c r="P9" s="19">
        <f ca="1" t="shared" si="2"/>
        <v>3</v>
      </c>
      <c r="Q9" s="15"/>
      <c r="R9" s="15"/>
      <c r="S9" s="15"/>
      <c r="T9" s="15"/>
      <c r="U9" s="19">
        <f>프로리그!X13</f>
        <v>0</v>
      </c>
      <c r="V9" s="19">
        <f>프로리그!Y13</f>
        <v>3</v>
      </c>
      <c r="W9" s="19">
        <f>프로리그!Z13</f>
        <v>1</v>
      </c>
      <c r="X9" s="19">
        <f>프로리그!AA13</f>
        <v>3</v>
      </c>
      <c r="Y9" s="19">
        <f>프로리그!AB13</f>
        <v>3</v>
      </c>
      <c r="Z9" s="19">
        <f>프로리그!AC13</f>
        <v>2</v>
      </c>
      <c r="AA9" s="19">
        <f>프로리그!AD13</f>
        <v>0</v>
      </c>
      <c r="AB9" s="19">
        <f>프로리그!AE13</f>
        <v>3</v>
      </c>
      <c r="AC9" s="19">
        <f>프로리그!AF13</f>
        <v>0</v>
      </c>
      <c r="AD9" s="19">
        <f>프로리그!AG13</f>
        <v>3</v>
      </c>
      <c r="AE9" s="19" t="str">
        <f>프로리그!AH13</f>
        <v> </v>
      </c>
      <c r="AF9" s="19" t="str">
        <f>프로리그!AI13</f>
        <v> </v>
      </c>
      <c r="AG9" s="19">
        <f>프로리그!AJ13</f>
        <v>1</v>
      </c>
      <c r="AH9" s="19">
        <f>프로리그!AK13</f>
        <v>3</v>
      </c>
      <c r="AI9" s="19" t="str">
        <f>프로리그!AL13</f>
        <v> </v>
      </c>
      <c r="AJ9" s="19" t="str">
        <f>프로리그!AM13</f>
        <v> </v>
      </c>
      <c r="AK9" s="19">
        <f>프로리그!AN13</f>
        <v>0</v>
      </c>
      <c r="AL9" s="19">
        <f>프로리그!AO13</f>
        <v>3</v>
      </c>
      <c r="AM9" s="19" t="str">
        <f>프로리그!AP13</f>
        <v> </v>
      </c>
      <c r="AN9" s="19" t="str">
        <f>프로리그!AQ13</f>
        <v> </v>
      </c>
    </row>
    <row r="10" spans="1:40" ht="15" customHeight="1">
      <c r="A10" s="191" t="str">
        <f>IF(A9&gt;B9,"승",IF(A9&lt;B9,"패"," "))</f>
        <v>패</v>
      </c>
      <c r="B10" s="191"/>
      <c r="C10" s="191" t="str">
        <f>IF(C9&gt;D9,"승",IF(C9&lt;D9,"패"," "))</f>
        <v> </v>
      </c>
      <c r="D10" s="191"/>
      <c r="E10" s="191" t="str">
        <f>IF(E9&gt;F9,"승",IF(E9&lt;F9,"패"," "))</f>
        <v>승</v>
      </c>
      <c r="F10" s="191"/>
      <c r="G10" s="191" t="str">
        <f>IF(G9&gt;H9,"승",IF(G9&lt;H9,"패"," "))</f>
        <v>패</v>
      </c>
      <c r="H10" s="191"/>
      <c r="I10" s="191" t="str">
        <f>IF(I9&gt;J9,"승",IF(I9&lt;J9,"패"," "))</f>
        <v>패</v>
      </c>
      <c r="J10" s="191"/>
      <c r="K10" s="191" t="str">
        <f>IF(K9&gt;L9,"승",IF(K9&lt;L9,"패"," "))</f>
        <v> </v>
      </c>
      <c r="L10" s="191"/>
      <c r="M10" s="191" t="str">
        <f>IF(M9&gt;N9,"승",IF(M9&lt;N9,"패"," "))</f>
        <v>패</v>
      </c>
      <c r="N10" s="191"/>
      <c r="O10" s="191" t="str">
        <f>IF(O9&gt;P9,"승",IF(O9&lt;P9,"패"," "))</f>
        <v>패</v>
      </c>
      <c r="P10" s="191"/>
      <c r="Q10" s="192" t="str">
        <f>IF(Q9&gt;R9,"승",IF(Q9&lt;R9,"패"," "))</f>
        <v> </v>
      </c>
      <c r="R10" s="192"/>
      <c r="S10" s="192" t="str">
        <f>IF(S9&gt;T9,"승",IF(S9&lt;T9,"패"," "))</f>
        <v> </v>
      </c>
      <c r="T10" s="192"/>
      <c r="U10" s="191" t="str">
        <f>IF(U9&gt;V9,"승",IF(U9&lt;V9,"패"," "))</f>
        <v>패</v>
      </c>
      <c r="V10" s="191"/>
      <c r="W10" s="191" t="str">
        <f>IF(W9&gt;X9,"승",IF(W9&lt;X9,"패"," "))</f>
        <v>패</v>
      </c>
      <c r="X10" s="191"/>
      <c r="Y10" s="191" t="str">
        <f>IF(Y9&gt;Z9,"승",IF(Y9&lt;Z9,"패"," "))</f>
        <v>승</v>
      </c>
      <c r="Z10" s="191"/>
      <c r="AA10" s="191" t="str">
        <f>IF(AA9&gt;AB9,"승",IF(AA9&lt;AB9,"패"," "))</f>
        <v>패</v>
      </c>
      <c r="AB10" s="191"/>
      <c r="AC10" s="191" t="str">
        <f>IF(AC9&gt;AD9,"승",IF(AC9&lt;AD9,"패"," "))</f>
        <v>패</v>
      </c>
      <c r="AD10" s="191"/>
      <c r="AE10" s="191" t="str">
        <f>IF(AE9&gt;AF9,"승",IF(AE9&lt;AF9,"패"," "))</f>
        <v> </v>
      </c>
      <c r="AF10" s="191"/>
      <c r="AG10" s="191" t="str">
        <f>IF(AG9&gt;AH9,"승",IF(AG9&lt;AH9,"패"," "))</f>
        <v>패</v>
      </c>
      <c r="AH10" s="191"/>
      <c r="AI10" s="191" t="str">
        <f>IF(AI9&gt;AJ9,"승",IF(AI9&lt;AJ9,"패"," "))</f>
        <v> </v>
      </c>
      <c r="AJ10" s="191"/>
      <c r="AK10" s="191" t="str">
        <f>IF(AK9&gt;AL9,"승",IF(AK9&lt;AL9,"패"," "))</f>
        <v>패</v>
      </c>
      <c r="AL10" s="191"/>
      <c r="AM10" s="191" t="str">
        <f>IF(AM9&gt;AN9,"승",IF(AM9&lt;AN9,"패"," "))</f>
        <v> </v>
      </c>
      <c r="AN10" s="191"/>
    </row>
    <row r="11" spans="1:40" ht="15" customHeight="1">
      <c r="A11" s="19">
        <f aca="true" ca="1" t="shared" si="3" ref="A11:T11">OFFSET(A11,-ROW()+ROUNDUP(COLUMN()/4,0)*2-1,2*ROW()-ROUNDDOWN((COLUMN()-1)/4,0)*4-ROUNDUP(MOD(COLUMN()+1,2),0)*2-1,1,1)</f>
        <v>2</v>
      </c>
      <c r="B11" s="19">
        <f ca="1" t="shared" si="3"/>
        <v>3</v>
      </c>
      <c r="C11" s="19" t="str">
        <f ca="1" t="shared" si="3"/>
        <v> </v>
      </c>
      <c r="D11" s="19" t="str">
        <f ca="1" t="shared" si="3"/>
        <v> </v>
      </c>
      <c r="E11" s="19">
        <f ca="1" t="shared" si="3"/>
        <v>3</v>
      </c>
      <c r="F11" s="19">
        <f ca="1" t="shared" si="3"/>
        <v>2</v>
      </c>
      <c r="G11" s="19" t="str">
        <f ca="1" t="shared" si="3"/>
        <v> </v>
      </c>
      <c r="H11" s="19" t="str">
        <f ca="1" t="shared" si="3"/>
        <v> </v>
      </c>
      <c r="I11" s="19">
        <f ca="1" t="shared" si="3"/>
        <v>0</v>
      </c>
      <c r="J11" s="19">
        <f ca="1" t="shared" si="3"/>
        <v>3</v>
      </c>
      <c r="K11" s="19" t="str">
        <f ca="1" t="shared" si="3"/>
        <v> </v>
      </c>
      <c r="L11" s="19" t="str">
        <f ca="1" t="shared" si="3"/>
        <v> </v>
      </c>
      <c r="M11" s="19">
        <f ca="1" t="shared" si="3"/>
        <v>2</v>
      </c>
      <c r="N11" s="19">
        <f ca="1" t="shared" si="3"/>
        <v>3</v>
      </c>
      <c r="O11" s="19" t="str">
        <f ca="1" t="shared" si="3"/>
        <v> </v>
      </c>
      <c r="P11" s="19" t="str">
        <f ca="1" t="shared" si="3"/>
        <v> </v>
      </c>
      <c r="Q11" s="19">
        <f ca="1" t="shared" si="3"/>
        <v>3</v>
      </c>
      <c r="R11" s="19">
        <f ca="1" t="shared" si="3"/>
        <v>0</v>
      </c>
      <c r="S11" s="19">
        <f ca="1" t="shared" si="3"/>
        <v>3</v>
      </c>
      <c r="T11" s="19">
        <f ca="1" t="shared" si="3"/>
        <v>1</v>
      </c>
      <c r="U11" s="15"/>
      <c r="V11" s="15"/>
      <c r="W11" s="15"/>
      <c r="X11" s="15"/>
      <c r="Y11" s="19">
        <f>프로리그!AB15</f>
        <v>0</v>
      </c>
      <c r="Z11" s="19">
        <f>프로리그!AC15</f>
        <v>3</v>
      </c>
      <c r="AA11" s="19" t="str">
        <f>프로리그!AD15</f>
        <v> </v>
      </c>
      <c r="AB11" s="19" t="str">
        <f>프로리그!AE15</f>
        <v> </v>
      </c>
      <c r="AC11" s="19">
        <f>프로리그!AF15</f>
        <v>1</v>
      </c>
      <c r="AD11" s="19">
        <f>프로리그!AG15</f>
        <v>3</v>
      </c>
      <c r="AE11" s="19">
        <f>프로리그!AH15</f>
        <v>0</v>
      </c>
      <c r="AF11" s="19">
        <f>프로리그!AI15</f>
        <v>0</v>
      </c>
      <c r="AG11" s="19">
        <f>프로리그!AJ15</f>
        <v>3</v>
      </c>
      <c r="AH11" s="19">
        <f>프로리그!AK15</f>
        <v>0</v>
      </c>
      <c r="AI11" s="19" t="str">
        <f>프로리그!AL15</f>
        <v> </v>
      </c>
      <c r="AJ11" s="19" t="str">
        <f>프로리그!AM15</f>
        <v> </v>
      </c>
      <c r="AK11" s="19">
        <f>프로리그!AN15</f>
        <v>3</v>
      </c>
      <c r="AL11" s="19">
        <f>프로리그!AO15</f>
        <v>1</v>
      </c>
      <c r="AM11" s="19">
        <f>프로리그!AP15</f>
        <v>3</v>
      </c>
      <c r="AN11" s="19">
        <f>프로리그!AQ15</f>
        <v>2</v>
      </c>
    </row>
    <row r="12" spans="1:40" ht="15" customHeight="1">
      <c r="A12" s="191" t="str">
        <f>IF(A11&gt;B11,"승",IF(A11&lt;B11,"패"," "))</f>
        <v>패</v>
      </c>
      <c r="B12" s="191"/>
      <c r="C12" s="191" t="str">
        <f>IF(C11&gt;D11,"승",IF(C11&lt;D11,"패"," "))</f>
        <v> </v>
      </c>
      <c r="D12" s="191"/>
      <c r="E12" s="191" t="str">
        <f>IF(E11&gt;F11,"승",IF(E11&lt;F11,"패"," "))</f>
        <v>승</v>
      </c>
      <c r="F12" s="191"/>
      <c r="G12" s="191" t="str">
        <f>IF(G11&gt;H11,"승",IF(G11&lt;H11,"패"," "))</f>
        <v> </v>
      </c>
      <c r="H12" s="191"/>
      <c r="I12" s="191" t="str">
        <f>IF(I11&gt;J11,"승",IF(I11&lt;J11,"패"," "))</f>
        <v>패</v>
      </c>
      <c r="J12" s="191"/>
      <c r="K12" s="191" t="str">
        <f>IF(K11&gt;L11,"승",IF(K11&lt;L11,"패"," "))</f>
        <v> </v>
      </c>
      <c r="L12" s="191"/>
      <c r="M12" s="191" t="str">
        <f>IF(M11&gt;N11,"승",IF(M11&lt;N11,"패"," "))</f>
        <v>패</v>
      </c>
      <c r="N12" s="191"/>
      <c r="O12" s="191" t="str">
        <f>IF(O11&gt;P11,"승",IF(O11&lt;P11,"패"," "))</f>
        <v> </v>
      </c>
      <c r="P12" s="191"/>
      <c r="Q12" s="191" t="str">
        <f>IF(Q11&gt;R11,"승",IF(Q11&lt;R11,"패"," "))</f>
        <v>승</v>
      </c>
      <c r="R12" s="191"/>
      <c r="S12" s="191" t="str">
        <f>IF(S11&gt;T11,"승",IF(S11&lt;T11,"패"," "))</f>
        <v>승</v>
      </c>
      <c r="T12" s="191"/>
      <c r="U12" s="192" t="str">
        <f>IF(U11&gt;V11,"승",IF(U11&lt;V11,"패"," "))</f>
        <v> </v>
      </c>
      <c r="V12" s="192"/>
      <c r="W12" s="192" t="str">
        <f>IF(W11&gt;X11,"승",IF(W11&lt;X11,"패"," "))</f>
        <v> </v>
      </c>
      <c r="X12" s="192"/>
      <c r="Y12" s="191" t="str">
        <f>IF(Y11&gt;Z11,"승",IF(Y11&lt;Z11,"패"," "))</f>
        <v>패</v>
      </c>
      <c r="Z12" s="191"/>
      <c r="AA12" s="191" t="str">
        <f>IF(AA11&gt;AB11,"승",IF(AA11&lt;AB11,"패"," "))</f>
        <v> </v>
      </c>
      <c r="AB12" s="191"/>
      <c r="AC12" s="191" t="str">
        <f>IF(AC11&gt;AD11,"승",IF(AC11&lt;AD11,"패"," "))</f>
        <v>패</v>
      </c>
      <c r="AD12" s="191"/>
      <c r="AE12" s="191" t="str">
        <f>IF(AE11&gt;AF11,"승",IF(AE11&lt;AF11,"패"," "))</f>
        <v> </v>
      </c>
      <c r="AF12" s="191"/>
      <c r="AG12" s="191" t="str">
        <f>IF(AG11&gt;AH11,"승",IF(AG11&lt;AH11,"패"," "))</f>
        <v>승</v>
      </c>
      <c r="AH12" s="191"/>
      <c r="AI12" s="191" t="str">
        <f>IF(AI11&gt;AJ11,"승",IF(AI11&lt;AJ11,"패"," "))</f>
        <v> </v>
      </c>
      <c r="AJ12" s="191"/>
      <c r="AK12" s="191" t="str">
        <f>IF(AK11&gt;AL11,"승",IF(AK11&lt;AL11,"패"," "))</f>
        <v>승</v>
      </c>
      <c r="AL12" s="191"/>
      <c r="AM12" s="191" t="str">
        <f>IF(AM11&gt;AN11,"승",IF(AM11&lt;AN11,"패"," "))</f>
        <v>승</v>
      </c>
      <c r="AN12" s="191"/>
    </row>
    <row r="13" spans="1:40" ht="15" customHeight="1">
      <c r="A13" s="19">
        <f aca="true" ca="1" t="shared" si="4" ref="A13:X13">OFFSET(A13,-ROW()+ROUNDUP(COLUMN()/4,0)*2-1,2*ROW()-ROUNDDOWN((COLUMN()-1)/4,0)*4-ROUNDUP(MOD(COLUMN()+1,2),0)*2-1,1,1)</f>
        <v>1</v>
      </c>
      <c r="B13" s="19">
        <f ca="1" t="shared" si="4"/>
        <v>3</v>
      </c>
      <c r="C13" s="19">
        <f ca="1" t="shared" si="4"/>
        <v>3</v>
      </c>
      <c r="D13" s="19">
        <f ca="1" t="shared" si="4"/>
        <v>1</v>
      </c>
      <c r="E13" s="19">
        <f ca="1" t="shared" si="4"/>
        <v>3</v>
      </c>
      <c r="F13" s="19">
        <f ca="1" t="shared" si="4"/>
        <v>2</v>
      </c>
      <c r="G13" s="19" t="str">
        <f ca="1" t="shared" si="4"/>
        <v> </v>
      </c>
      <c r="H13" s="19" t="str">
        <f ca="1" t="shared" si="4"/>
        <v> </v>
      </c>
      <c r="I13" s="19">
        <f ca="1" t="shared" si="4"/>
        <v>1</v>
      </c>
      <c r="J13" s="19">
        <f ca="1" t="shared" si="4"/>
        <v>3</v>
      </c>
      <c r="K13" s="19" t="str">
        <f ca="1" t="shared" si="4"/>
        <v> </v>
      </c>
      <c r="L13" s="19" t="str">
        <f ca="1" t="shared" si="4"/>
        <v> </v>
      </c>
      <c r="M13" s="19">
        <f ca="1" t="shared" si="4"/>
        <v>3</v>
      </c>
      <c r="N13" s="19">
        <f ca="1" t="shared" si="4"/>
        <v>2</v>
      </c>
      <c r="O13" s="19">
        <f ca="1" t="shared" si="4"/>
        <v>3</v>
      </c>
      <c r="P13" s="19">
        <f ca="1" t="shared" si="4"/>
        <v>2</v>
      </c>
      <c r="Q13" s="19">
        <f ca="1" t="shared" si="4"/>
        <v>2</v>
      </c>
      <c r="R13" s="19">
        <f ca="1" t="shared" si="4"/>
        <v>3</v>
      </c>
      <c r="S13" s="19">
        <f ca="1" t="shared" si="4"/>
        <v>3</v>
      </c>
      <c r="T13" s="19">
        <f ca="1" t="shared" si="4"/>
        <v>0</v>
      </c>
      <c r="U13" s="19">
        <f ca="1" t="shared" si="4"/>
        <v>3</v>
      </c>
      <c r="V13" s="19">
        <f ca="1" t="shared" si="4"/>
        <v>0</v>
      </c>
      <c r="W13" s="19" t="str">
        <f ca="1" t="shared" si="4"/>
        <v> </v>
      </c>
      <c r="X13" s="19" t="str">
        <f ca="1" t="shared" si="4"/>
        <v> </v>
      </c>
      <c r="Y13" s="15"/>
      <c r="Z13" s="15"/>
      <c r="AA13" s="15"/>
      <c r="AB13" s="15"/>
      <c r="AC13" s="19">
        <f>프로리그!AF17</f>
        <v>2</v>
      </c>
      <c r="AD13" s="19">
        <f>프로리그!AG17</f>
        <v>3</v>
      </c>
      <c r="AE13" s="19" t="str">
        <f>프로리그!AH17</f>
        <v> </v>
      </c>
      <c r="AF13" s="19" t="str">
        <f>프로리그!AI17</f>
        <v> </v>
      </c>
      <c r="AG13" s="19">
        <f>프로리그!AJ17</f>
        <v>3</v>
      </c>
      <c r="AH13" s="19">
        <f>프로리그!AK17</f>
        <v>1</v>
      </c>
      <c r="AI13" s="19" t="str">
        <f>프로리그!AL17</f>
        <v> </v>
      </c>
      <c r="AJ13" s="19" t="str">
        <f>프로리그!AM17</f>
        <v> </v>
      </c>
      <c r="AK13" s="19">
        <f>프로리그!AN17</f>
        <v>2</v>
      </c>
      <c r="AL13" s="19">
        <f>프로리그!AO17</f>
        <v>3</v>
      </c>
      <c r="AM13" s="19" t="str">
        <f>프로리그!AP17</f>
        <v> </v>
      </c>
      <c r="AN13" s="19" t="str">
        <f>프로리그!AQ17</f>
        <v> </v>
      </c>
    </row>
    <row r="14" spans="1:40" ht="15" customHeight="1">
      <c r="A14" s="191" t="str">
        <f>IF(A13&gt;B13,"승",IF(A13&lt;B13,"패"," "))</f>
        <v>패</v>
      </c>
      <c r="B14" s="191"/>
      <c r="C14" s="191" t="str">
        <f>IF(C13&gt;D13,"승",IF(C13&lt;D13,"패"," "))</f>
        <v>승</v>
      </c>
      <c r="D14" s="191"/>
      <c r="E14" s="191" t="str">
        <f>IF(E13&gt;F13,"승",IF(E13&lt;F13,"패"," "))</f>
        <v>승</v>
      </c>
      <c r="F14" s="191"/>
      <c r="G14" s="191" t="str">
        <f>IF(G13&gt;H13,"승",IF(G13&lt;H13,"패"," "))</f>
        <v> </v>
      </c>
      <c r="H14" s="191"/>
      <c r="I14" s="191" t="str">
        <f>IF(I13&gt;J13,"승",IF(I13&lt;J13,"패"," "))</f>
        <v>패</v>
      </c>
      <c r="J14" s="191"/>
      <c r="K14" s="191" t="str">
        <f>IF(K13&gt;L13,"승",IF(K13&lt;L13,"패"," "))</f>
        <v> </v>
      </c>
      <c r="L14" s="191"/>
      <c r="M14" s="191" t="str">
        <f>IF(M13&gt;N13,"승",IF(M13&lt;N13,"패"," "))</f>
        <v>승</v>
      </c>
      <c r="N14" s="191"/>
      <c r="O14" s="191" t="str">
        <f>IF(O13&gt;P13,"승",IF(O13&lt;P13,"패"," "))</f>
        <v>승</v>
      </c>
      <c r="P14" s="191"/>
      <c r="Q14" s="191" t="str">
        <f>IF(Q13&gt;R13,"승",IF(Q13&lt;R13,"패"," "))</f>
        <v>패</v>
      </c>
      <c r="R14" s="191"/>
      <c r="S14" s="191" t="str">
        <f>IF(S13&gt;T13,"승",IF(S13&lt;T13,"패"," "))</f>
        <v>승</v>
      </c>
      <c r="T14" s="191"/>
      <c r="U14" s="191" t="str">
        <f>IF(U13&gt;V13,"승",IF(U13&lt;V13,"패"," "))</f>
        <v>승</v>
      </c>
      <c r="V14" s="191"/>
      <c r="W14" s="191" t="str">
        <f>IF(W13&gt;X13,"승",IF(W13&lt;X13,"패"," "))</f>
        <v> </v>
      </c>
      <c r="X14" s="191"/>
      <c r="Y14" s="192" t="str">
        <f>IF(Y13&gt;Z13,"승",IF(Y13&lt;Z13,"패"," "))</f>
        <v> </v>
      </c>
      <c r="Z14" s="192"/>
      <c r="AA14" s="192" t="str">
        <f>IF(AA13&gt;AB13,"승",IF(AA13&lt;AB13,"패"," "))</f>
        <v> </v>
      </c>
      <c r="AB14" s="192"/>
      <c r="AC14" s="191" t="str">
        <f>IF(AC13&gt;AD13,"승",IF(AC13&lt;AD13,"패"," "))</f>
        <v>패</v>
      </c>
      <c r="AD14" s="191"/>
      <c r="AE14" s="191" t="str">
        <f>IF(AE13&gt;AF13,"승",IF(AE13&lt;AF13,"패"," "))</f>
        <v> </v>
      </c>
      <c r="AF14" s="191"/>
      <c r="AG14" s="191" t="str">
        <f>IF(AG13&gt;AH13,"승",IF(AG13&lt;AH13,"패"," "))</f>
        <v>승</v>
      </c>
      <c r="AH14" s="191"/>
      <c r="AI14" s="191" t="str">
        <f>IF(AI13&gt;AJ13,"승",IF(AI13&lt;AJ13,"패"," "))</f>
        <v> </v>
      </c>
      <c r="AJ14" s="191"/>
      <c r="AK14" s="191" t="str">
        <f>IF(AK13&gt;AL13,"승",IF(AK13&lt;AL13,"패"," "))</f>
        <v>패</v>
      </c>
      <c r="AL14" s="191"/>
      <c r="AM14" s="191" t="str">
        <f>IF(AM13&gt;AN13,"승",IF(AM13&lt;AN13,"패"," "))</f>
        <v> </v>
      </c>
      <c r="AN14" s="191"/>
    </row>
    <row r="15" spans="1:40" ht="15" customHeight="1">
      <c r="A15" s="19">
        <f aca="true" ca="1" t="shared" si="5" ref="A15:AB15">OFFSET(A15,-ROW()+ROUNDUP(COLUMN()/4,0)*2-1,2*ROW()-ROUNDDOWN((COLUMN()-1)/4,0)*4-ROUNDUP(MOD(COLUMN()+1,2),0)*2-1,1,1)</f>
        <v>2</v>
      </c>
      <c r="B15" s="19">
        <f ca="1" t="shared" si="5"/>
        <v>3</v>
      </c>
      <c r="C15" s="19" t="str">
        <f ca="1" t="shared" si="5"/>
        <v> </v>
      </c>
      <c r="D15" s="19" t="str">
        <f ca="1" t="shared" si="5"/>
        <v> </v>
      </c>
      <c r="E15" s="19">
        <f ca="1" t="shared" si="5"/>
        <v>0</v>
      </c>
      <c r="F15" s="19">
        <f ca="1" t="shared" si="5"/>
        <v>3</v>
      </c>
      <c r="G15" s="19" t="str">
        <f ca="1" t="shared" si="5"/>
        <v> </v>
      </c>
      <c r="H15" s="19" t="str">
        <f ca="1" t="shared" si="5"/>
        <v> </v>
      </c>
      <c r="I15" s="19">
        <f ca="1" t="shared" si="5"/>
        <v>3</v>
      </c>
      <c r="J15" s="19">
        <f ca="1" t="shared" si="5"/>
        <v>0</v>
      </c>
      <c r="K15" s="19">
        <f ca="1" t="shared" si="5"/>
        <v>1</v>
      </c>
      <c r="L15" s="19">
        <f ca="1" t="shared" si="5"/>
        <v>3</v>
      </c>
      <c r="M15" s="19">
        <f ca="1" t="shared" si="5"/>
        <v>3</v>
      </c>
      <c r="N15" s="19">
        <f ca="1" t="shared" si="5"/>
        <v>1</v>
      </c>
      <c r="O15" s="19" t="str">
        <f ca="1" t="shared" si="5"/>
        <v> </v>
      </c>
      <c r="P15" s="19" t="str">
        <f ca="1" t="shared" si="5"/>
        <v> </v>
      </c>
      <c r="Q15" s="19">
        <f ca="1" t="shared" si="5"/>
        <v>3</v>
      </c>
      <c r="R15" s="19">
        <f ca="1">OFFSET(R15,-ROW()+ROUNDUP(COLUMN()/4,0)*2-1,2*ROW()-ROUNDDOWN((COLUMN()-1)/4,0)*4-ROUNDUP(MOD(COLUMN()+1,2),0)*2-1,1,1)</f>
        <v>0</v>
      </c>
      <c r="S15" s="19" t="str">
        <f ca="1" t="shared" si="5"/>
        <v> </v>
      </c>
      <c r="T15" s="19" t="str">
        <f ca="1" t="shared" si="5"/>
        <v> </v>
      </c>
      <c r="U15" s="19">
        <f ca="1" t="shared" si="5"/>
        <v>3</v>
      </c>
      <c r="V15" s="19">
        <f ca="1" t="shared" si="5"/>
        <v>1</v>
      </c>
      <c r="W15" s="19">
        <f ca="1" t="shared" si="5"/>
        <v>0</v>
      </c>
      <c r="X15" s="19">
        <f ca="1" t="shared" si="5"/>
        <v>0</v>
      </c>
      <c r="Y15" s="19">
        <f ca="1" t="shared" si="5"/>
        <v>3</v>
      </c>
      <c r="Z15" s="19">
        <f ca="1" t="shared" si="5"/>
        <v>2</v>
      </c>
      <c r="AA15" s="19" t="str">
        <f ca="1" t="shared" si="5"/>
        <v> </v>
      </c>
      <c r="AB15" s="19" t="str">
        <f ca="1" t="shared" si="5"/>
        <v> </v>
      </c>
      <c r="AC15" s="15"/>
      <c r="AD15" s="15"/>
      <c r="AE15" s="15"/>
      <c r="AF15" s="15"/>
      <c r="AG15" s="19">
        <f>프로리그!AJ19</f>
        <v>3</v>
      </c>
      <c r="AH15" s="19">
        <f>프로리그!AK19</f>
        <v>2</v>
      </c>
      <c r="AI15" s="19">
        <f>프로리그!AL19</f>
        <v>3</v>
      </c>
      <c r="AJ15" s="19">
        <f>프로리그!AM19</f>
        <v>1</v>
      </c>
      <c r="AK15" s="19">
        <f>프로리그!AN19</f>
        <v>2</v>
      </c>
      <c r="AL15" s="19">
        <f>프로리그!AO19</f>
        <v>3</v>
      </c>
      <c r="AM15" s="19">
        <f>프로리그!AP19</f>
        <v>1</v>
      </c>
      <c r="AN15" s="19">
        <f>프로리그!AQ19</f>
        <v>3</v>
      </c>
    </row>
    <row r="16" spans="1:40" ht="15" customHeight="1">
      <c r="A16" s="191" t="str">
        <f>IF(A15&gt;B15,"승",IF(A15&lt;B15,"패"," "))</f>
        <v>패</v>
      </c>
      <c r="B16" s="191"/>
      <c r="C16" s="191" t="str">
        <f>IF(C15&gt;D15,"승",IF(C15&lt;D15,"패"," "))</f>
        <v> </v>
      </c>
      <c r="D16" s="191"/>
      <c r="E16" s="191" t="str">
        <f>IF(E15&gt;F15,"승",IF(E15&lt;F15,"패"," "))</f>
        <v>패</v>
      </c>
      <c r="F16" s="191"/>
      <c r="G16" s="191" t="str">
        <f>IF(G15&gt;H15,"승",IF(G15&lt;H15,"패"," "))</f>
        <v> </v>
      </c>
      <c r="H16" s="191"/>
      <c r="I16" s="191" t="str">
        <f>IF(I15&gt;J15,"승",IF(I15&lt;J15,"패"," "))</f>
        <v>승</v>
      </c>
      <c r="J16" s="191"/>
      <c r="K16" s="191" t="str">
        <f>IF(K15&gt;L15,"승",IF(K15&lt;L15,"패"," "))</f>
        <v>패</v>
      </c>
      <c r="L16" s="191"/>
      <c r="M16" s="191" t="str">
        <f>IF(M15&gt;N15,"승",IF(M15&lt;N15,"패"," "))</f>
        <v>승</v>
      </c>
      <c r="N16" s="191"/>
      <c r="O16" s="191" t="str">
        <f>IF(O15&gt;P15,"승",IF(O15&lt;P15,"패"," "))</f>
        <v> </v>
      </c>
      <c r="P16" s="191"/>
      <c r="Q16" s="191" t="str">
        <f>IF(Q15&gt;R15,"승",IF(Q15&lt;R15,"패"," "))</f>
        <v>승</v>
      </c>
      <c r="R16" s="191"/>
      <c r="S16" s="191" t="str">
        <f>IF(S15&gt;T15,"승",IF(S15&lt;T15,"패"," "))</f>
        <v> </v>
      </c>
      <c r="T16" s="191"/>
      <c r="U16" s="191" t="str">
        <f>IF(U15&gt;V15,"승",IF(U15&lt;V15,"패"," "))</f>
        <v>승</v>
      </c>
      <c r="V16" s="191"/>
      <c r="W16" s="191" t="str">
        <f>IF(W15&gt;X15,"승",IF(W15&lt;X15,"패"," "))</f>
        <v> </v>
      </c>
      <c r="X16" s="191"/>
      <c r="Y16" s="191" t="str">
        <f>IF(Y15&gt;Z15,"승",IF(Y15&lt;Z15,"패"," "))</f>
        <v>승</v>
      </c>
      <c r="Z16" s="191"/>
      <c r="AA16" s="191" t="str">
        <f>IF(AA15&gt;AB15,"승",IF(AA15&lt;AB15,"패"," "))</f>
        <v> </v>
      </c>
      <c r="AB16" s="191"/>
      <c r="AC16" s="192" t="str">
        <f>IF(AC15&gt;AD15,"승",IF(AC15&lt;AD15,"패"," "))</f>
        <v> </v>
      </c>
      <c r="AD16" s="192"/>
      <c r="AE16" s="192" t="str">
        <f>IF(AE15&gt;AF15,"승",IF(AE15&lt;AF15,"패"," "))</f>
        <v> </v>
      </c>
      <c r="AF16" s="192"/>
      <c r="AG16" s="191" t="str">
        <f>IF(AG15&gt;AH15,"승",IF(AG15&lt;AH15,"패"," "))</f>
        <v>승</v>
      </c>
      <c r="AH16" s="191"/>
      <c r="AI16" s="191" t="str">
        <f>IF(AI15&gt;AJ15,"승",IF(AI15&lt;AJ15,"패"," "))</f>
        <v>승</v>
      </c>
      <c r="AJ16" s="191"/>
      <c r="AK16" s="191" t="str">
        <f>IF(AK15&gt;AL15,"승",IF(AK15&lt;AL15,"패"," "))</f>
        <v>패</v>
      </c>
      <c r="AL16" s="191"/>
      <c r="AM16" s="191" t="str">
        <f>IF(AM15&gt;AN15,"승",IF(AM15&lt;AN15,"패"," "))</f>
        <v>패</v>
      </c>
      <c r="AN16" s="191"/>
    </row>
    <row r="17" spans="1:40" ht="15" customHeight="1">
      <c r="A17" s="19">
        <f aca="true" ca="1" t="shared" si="6" ref="A17:AF17">OFFSET(A17,-ROW()+ROUNDUP(COLUMN()/4,0)*2-1,2*ROW()-ROUNDDOWN((COLUMN()-1)/4,0)*4-ROUNDUP(MOD(COLUMN()+1,2),0)*2-1,1,1)</f>
        <v>3</v>
      </c>
      <c r="B17" s="19">
        <f ca="1" t="shared" si="6"/>
        <v>1</v>
      </c>
      <c r="C17" s="19">
        <f ca="1" t="shared" si="6"/>
        <v>3</v>
      </c>
      <c r="D17" s="19">
        <f ca="1" t="shared" si="6"/>
        <v>1</v>
      </c>
      <c r="E17" s="19">
        <f ca="1" t="shared" si="6"/>
        <v>3</v>
      </c>
      <c r="F17" s="19">
        <f ca="1" t="shared" si="6"/>
        <v>0</v>
      </c>
      <c r="G17" s="19" t="str">
        <f ca="1" t="shared" si="6"/>
        <v> </v>
      </c>
      <c r="H17" s="19" t="str">
        <f ca="1" t="shared" si="6"/>
        <v> </v>
      </c>
      <c r="I17" s="19">
        <f ca="1" t="shared" si="6"/>
        <v>2</v>
      </c>
      <c r="J17" s="19">
        <f ca="1" t="shared" si="6"/>
        <v>3</v>
      </c>
      <c r="K17" s="19" t="str">
        <f ca="1" t="shared" si="6"/>
        <v> </v>
      </c>
      <c r="L17" s="19" t="str">
        <f ca="1" t="shared" si="6"/>
        <v> </v>
      </c>
      <c r="M17" s="19">
        <f ca="1" t="shared" si="6"/>
        <v>0</v>
      </c>
      <c r="N17" s="19">
        <f ca="1" t="shared" si="6"/>
        <v>3</v>
      </c>
      <c r="O17" s="19">
        <f ca="1" t="shared" si="6"/>
        <v>1</v>
      </c>
      <c r="P17" s="19">
        <f ca="1" t="shared" si="6"/>
        <v>3</v>
      </c>
      <c r="Q17" s="19">
        <f ca="1" t="shared" si="6"/>
        <v>3</v>
      </c>
      <c r="R17" s="19">
        <f ca="1" t="shared" si="6"/>
        <v>1</v>
      </c>
      <c r="S17" s="19" t="str">
        <f ca="1" t="shared" si="6"/>
        <v> </v>
      </c>
      <c r="T17" s="19" t="str">
        <f ca="1" t="shared" si="6"/>
        <v> </v>
      </c>
      <c r="U17" s="19">
        <f ca="1" t="shared" si="6"/>
        <v>0</v>
      </c>
      <c r="V17" s="19">
        <f ca="1" t="shared" si="6"/>
        <v>3</v>
      </c>
      <c r="W17" s="19" t="str">
        <f ca="1" t="shared" si="6"/>
        <v> </v>
      </c>
      <c r="X17" s="19" t="str">
        <f ca="1" t="shared" si="6"/>
        <v> </v>
      </c>
      <c r="Y17" s="19">
        <f ca="1" t="shared" si="6"/>
        <v>1</v>
      </c>
      <c r="Z17" s="19">
        <f ca="1" t="shared" si="6"/>
        <v>3</v>
      </c>
      <c r="AA17" s="19" t="str">
        <f ca="1" t="shared" si="6"/>
        <v> </v>
      </c>
      <c r="AB17" s="19" t="str">
        <f ca="1" t="shared" si="6"/>
        <v> </v>
      </c>
      <c r="AC17" s="19">
        <f ca="1" t="shared" si="6"/>
        <v>2</v>
      </c>
      <c r="AD17" s="19">
        <f ca="1" t="shared" si="6"/>
        <v>3</v>
      </c>
      <c r="AE17" s="19">
        <f ca="1" t="shared" si="6"/>
        <v>1</v>
      </c>
      <c r="AF17" s="19">
        <f ca="1" t="shared" si="6"/>
        <v>3</v>
      </c>
      <c r="AG17" s="15"/>
      <c r="AH17" s="15"/>
      <c r="AI17" s="15"/>
      <c r="AJ17" s="15"/>
      <c r="AK17" s="19">
        <f>프로리그!AN21</f>
        <v>1</v>
      </c>
      <c r="AL17" s="19">
        <f>프로리그!AO21</f>
        <v>3</v>
      </c>
      <c r="AM17" s="19" t="str">
        <f>프로리그!AP21</f>
        <v> </v>
      </c>
      <c r="AN17" s="19" t="str">
        <f>프로리그!AQ21</f>
        <v> </v>
      </c>
    </row>
    <row r="18" spans="1:40" ht="15" customHeight="1">
      <c r="A18" s="191" t="str">
        <f>IF(A17&gt;B17,"승",IF(A17&lt;B17,"패"," "))</f>
        <v>승</v>
      </c>
      <c r="B18" s="191"/>
      <c r="C18" s="191" t="str">
        <f>IF(C17&gt;D17,"승",IF(C17&lt;D17,"패"," "))</f>
        <v>승</v>
      </c>
      <c r="D18" s="191"/>
      <c r="E18" s="191" t="str">
        <f>IF(E17&gt;F17,"승",IF(E17&lt;F17,"패"," "))</f>
        <v>승</v>
      </c>
      <c r="F18" s="191"/>
      <c r="G18" s="191" t="str">
        <f>IF(G17&gt;H17,"승",IF(G17&lt;H17,"패"," "))</f>
        <v> </v>
      </c>
      <c r="H18" s="191"/>
      <c r="I18" s="191" t="str">
        <f>IF(I17&gt;J17,"승",IF(I17&lt;J17,"패"," "))</f>
        <v>패</v>
      </c>
      <c r="J18" s="191"/>
      <c r="K18" s="191" t="str">
        <f>IF(K17&gt;L17,"승",IF(K17&lt;L17,"패"," "))</f>
        <v> </v>
      </c>
      <c r="L18" s="191"/>
      <c r="M18" s="191" t="str">
        <f>IF(M17&gt;N17,"승",IF(M17&lt;N17,"패"," "))</f>
        <v>패</v>
      </c>
      <c r="N18" s="191"/>
      <c r="O18" s="191" t="str">
        <f>IF(O17&gt;P17,"승",IF(O17&lt;P17,"패"," "))</f>
        <v>패</v>
      </c>
      <c r="P18" s="191"/>
      <c r="Q18" s="191" t="str">
        <f>IF(Q17&gt;R17,"승",IF(Q17&lt;R17,"패"," "))</f>
        <v>승</v>
      </c>
      <c r="R18" s="191"/>
      <c r="S18" s="191" t="str">
        <f>IF(S17&gt;T17,"승",IF(S17&lt;T17,"패"," "))</f>
        <v> </v>
      </c>
      <c r="T18" s="191"/>
      <c r="U18" s="191" t="str">
        <f>IF(U17&gt;V17,"승",IF(U17&lt;V17,"패"," "))</f>
        <v>패</v>
      </c>
      <c r="V18" s="191"/>
      <c r="W18" s="191" t="str">
        <f>IF(W17&gt;X17,"승",IF(W17&lt;X17,"패"," "))</f>
        <v> </v>
      </c>
      <c r="X18" s="191"/>
      <c r="Y18" s="191" t="str">
        <f>IF(Y17&gt;Z17,"승",IF(Y17&lt;Z17,"패"," "))</f>
        <v>패</v>
      </c>
      <c r="Z18" s="191"/>
      <c r="AA18" s="191" t="str">
        <f>IF(AA17&gt;AB17,"승",IF(AA17&lt;AB17,"패"," "))</f>
        <v> </v>
      </c>
      <c r="AB18" s="191"/>
      <c r="AC18" s="191" t="str">
        <f>IF(AC17&gt;AD17,"승",IF(AC17&lt;AD17,"패"," "))</f>
        <v>패</v>
      </c>
      <c r="AD18" s="191"/>
      <c r="AE18" s="191" t="str">
        <f>IF(AE17&gt;AF17,"승",IF(AE17&lt;AF17,"패"," "))</f>
        <v>패</v>
      </c>
      <c r="AF18" s="191"/>
      <c r="AG18" s="192" t="str">
        <f>IF(AG17&gt;AH17,"승",IF(AG17&lt;AH17,"패"," "))</f>
        <v> </v>
      </c>
      <c r="AH18" s="192"/>
      <c r="AI18" s="192" t="str">
        <f>IF(AI17&gt;AJ17,"승",IF(AI17&lt;AJ17,"패"," "))</f>
        <v> </v>
      </c>
      <c r="AJ18" s="192"/>
      <c r="AK18" s="191" t="str">
        <f>IF(AK17&gt;AL17,"승",IF(AK17&lt;AL17,"패"," "))</f>
        <v>패</v>
      </c>
      <c r="AL18" s="191"/>
      <c r="AM18" s="191" t="str">
        <f>IF(AM17&gt;AN17,"승",IF(AM17&lt;AN17,"패"," "))</f>
        <v> </v>
      </c>
      <c r="AN18" s="191"/>
    </row>
    <row r="19" spans="1:40" ht="15" customHeight="1">
      <c r="A19" s="19">
        <f aca="true" ca="1" t="shared" si="7" ref="A19:AJ19">OFFSET(A19,-ROW()+ROUNDUP(COLUMN()/4,0)*2-1,2*ROW()-ROUNDDOWN((COLUMN()-1)/4,0)*4-ROUNDUP(MOD(COLUMN()+1,2),0)*2-1,1,1)</f>
        <v>3</v>
      </c>
      <c r="B19" s="19">
        <f ca="1" t="shared" si="7"/>
        <v>2</v>
      </c>
      <c r="C19" s="19" t="str">
        <f ca="1" t="shared" si="7"/>
        <v> </v>
      </c>
      <c r="D19" s="19" t="str">
        <f ca="1" t="shared" si="7"/>
        <v> </v>
      </c>
      <c r="E19" s="19">
        <f ca="1" t="shared" si="7"/>
        <v>3</v>
      </c>
      <c r="F19" s="19">
        <f ca="1" t="shared" si="7"/>
        <v>1</v>
      </c>
      <c r="G19" s="19">
        <f ca="1" t="shared" si="7"/>
        <v>1</v>
      </c>
      <c r="H19" s="19">
        <f ca="1" t="shared" si="7"/>
        <v>3</v>
      </c>
      <c r="I19" s="19">
        <f ca="1" t="shared" si="7"/>
        <v>1</v>
      </c>
      <c r="J19" s="19">
        <f ca="1" t="shared" si="7"/>
        <v>3</v>
      </c>
      <c r="K19" s="19">
        <f ca="1" t="shared" si="7"/>
        <v>3</v>
      </c>
      <c r="L19" s="19">
        <f ca="1" t="shared" si="7"/>
        <v>2</v>
      </c>
      <c r="M19" s="19">
        <f ca="1" t="shared" si="7"/>
        <v>3</v>
      </c>
      <c r="N19" s="19">
        <f ca="1" t="shared" si="7"/>
        <v>2</v>
      </c>
      <c r="O19" s="19" t="str">
        <f ca="1">OFFSET(O19,-ROW()+ROUNDUP(COLUMN()/4,0)*2-1,2*ROW()-ROUNDDOWN((COLUMN()-1)/4,0)*4-ROUNDUP(MOD(COLUMN()+1,2),0)*2-1,1,1)</f>
        <v> </v>
      </c>
      <c r="P19" s="19" t="str">
        <f ca="1" t="shared" si="7"/>
        <v> </v>
      </c>
      <c r="Q19" s="19">
        <f ca="1" t="shared" si="7"/>
        <v>3</v>
      </c>
      <c r="R19" s="19">
        <f ca="1" t="shared" si="7"/>
        <v>0</v>
      </c>
      <c r="S19" s="19" t="str">
        <f ca="1" t="shared" si="7"/>
        <v> </v>
      </c>
      <c r="T19" s="19" t="str">
        <f ca="1" t="shared" si="7"/>
        <v> </v>
      </c>
      <c r="U19" s="19">
        <f ca="1" t="shared" si="7"/>
        <v>1</v>
      </c>
      <c r="V19" s="19">
        <f ca="1" t="shared" si="7"/>
        <v>3</v>
      </c>
      <c r="W19" s="19">
        <f ca="1" t="shared" si="7"/>
        <v>2</v>
      </c>
      <c r="X19" s="19">
        <f ca="1" t="shared" si="7"/>
        <v>3</v>
      </c>
      <c r="Y19" s="19">
        <f ca="1" t="shared" si="7"/>
        <v>3</v>
      </c>
      <c r="Z19" s="19">
        <f ca="1" t="shared" si="7"/>
        <v>2</v>
      </c>
      <c r="AA19" s="19" t="str">
        <f ca="1" t="shared" si="7"/>
        <v> </v>
      </c>
      <c r="AB19" s="19" t="str">
        <f ca="1" t="shared" si="7"/>
        <v> </v>
      </c>
      <c r="AC19" s="19">
        <f ca="1" t="shared" si="7"/>
        <v>3</v>
      </c>
      <c r="AD19" s="19">
        <f ca="1" t="shared" si="7"/>
        <v>2</v>
      </c>
      <c r="AE19" s="19">
        <f ca="1" t="shared" si="7"/>
        <v>3</v>
      </c>
      <c r="AF19" s="19">
        <f ca="1" t="shared" si="7"/>
        <v>1</v>
      </c>
      <c r="AG19" s="19">
        <f ca="1" t="shared" si="7"/>
        <v>3</v>
      </c>
      <c r="AH19" s="19">
        <f ca="1" t="shared" si="7"/>
        <v>1</v>
      </c>
      <c r="AI19" s="19" t="str">
        <f ca="1" t="shared" si="7"/>
        <v> </v>
      </c>
      <c r="AJ19" s="19" t="str">
        <f ca="1" t="shared" si="7"/>
        <v> </v>
      </c>
      <c r="AK19" s="15"/>
      <c r="AL19" s="15"/>
      <c r="AM19" s="15"/>
      <c r="AN19" s="15"/>
    </row>
    <row r="20" spans="1:40" ht="15" customHeight="1">
      <c r="A20" s="191" t="str">
        <f>IF(A19&gt;B19,"승",IF(A19&lt;B19,"패"," "))</f>
        <v>승</v>
      </c>
      <c r="B20" s="191"/>
      <c r="C20" s="191" t="str">
        <f>IF(C19&gt;D19,"승",IF(C19&lt;D19,"패"," "))</f>
        <v> </v>
      </c>
      <c r="D20" s="191"/>
      <c r="E20" s="191" t="str">
        <f>IF(E19&gt;F19,"승",IF(E19&lt;F19,"패"," "))</f>
        <v>승</v>
      </c>
      <c r="F20" s="191"/>
      <c r="G20" s="191" t="str">
        <f>IF(G19&gt;H19,"승",IF(G19&lt;H19,"패"," "))</f>
        <v>패</v>
      </c>
      <c r="H20" s="191"/>
      <c r="I20" s="191" t="str">
        <f>IF(I19&gt;J19,"승",IF(I19&lt;J19,"패"," "))</f>
        <v>패</v>
      </c>
      <c r="J20" s="191"/>
      <c r="K20" s="191" t="str">
        <f>IF(K19&gt;L19,"승",IF(K19&lt;L19,"패"," "))</f>
        <v>승</v>
      </c>
      <c r="L20" s="191"/>
      <c r="M20" s="191" t="str">
        <f>IF(M19&gt;N19,"승",IF(M19&lt;N19,"패"," "))</f>
        <v>승</v>
      </c>
      <c r="N20" s="191"/>
      <c r="O20" s="191" t="str">
        <f>IF(O19&gt;P19,"승",IF(O19&lt;P19,"패"," "))</f>
        <v> </v>
      </c>
      <c r="P20" s="191"/>
      <c r="Q20" s="191" t="str">
        <f>IF(Q19&gt;R19,"승",IF(Q19&lt;R19,"패"," "))</f>
        <v>승</v>
      </c>
      <c r="R20" s="191"/>
      <c r="S20" s="191" t="str">
        <f>IF(S19&gt;T19,"승",IF(S19&lt;T19,"패"," "))</f>
        <v> </v>
      </c>
      <c r="T20" s="191"/>
      <c r="U20" s="191" t="str">
        <f>IF(U19&gt;V19,"승",IF(U19&lt;V19,"패"," "))</f>
        <v>패</v>
      </c>
      <c r="V20" s="191"/>
      <c r="W20" s="191" t="str">
        <f>IF(W19&gt;X19,"승",IF(W19&lt;X19,"패"," "))</f>
        <v>패</v>
      </c>
      <c r="X20" s="191"/>
      <c r="Y20" s="191" t="str">
        <f>IF(Y19&gt;Z19,"승",IF(Y19&lt;Z19,"패"," "))</f>
        <v>승</v>
      </c>
      <c r="Z20" s="191"/>
      <c r="AA20" s="191" t="str">
        <f>IF(AA19&gt;AB19,"승",IF(AA19&lt;AB19,"패"," "))</f>
        <v> </v>
      </c>
      <c r="AB20" s="191"/>
      <c r="AC20" s="191" t="str">
        <f>IF(AC19&gt;AD19,"승",IF(AC19&lt;AD19,"패"," "))</f>
        <v>승</v>
      </c>
      <c r="AD20" s="191"/>
      <c r="AE20" s="191" t="str">
        <f>IF(AE19&gt;AF19,"승",IF(AE19&lt;AF19,"패"," "))</f>
        <v>승</v>
      </c>
      <c r="AF20" s="191"/>
      <c r="AG20" s="191" t="str">
        <f>IF(AG19&gt;AH19,"승",IF(AG19&lt;AH19,"패"," "))</f>
        <v>승</v>
      </c>
      <c r="AH20" s="191"/>
      <c r="AI20" s="191" t="str">
        <f>IF(AI19&gt;AJ19,"승",IF(AI19&lt;AJ19,"패"," "))</f>
        <v> </v>
      </c>
      <c r="AJ20" s="191"/>
      <c r="AK20" s="192" t="str">
        <f>IF(AK19&gt;AL19,"승",IF(AK19&lt;AL19,"패"," "))</f>
        <v> </v>
      </c>
      <c r="AL20" s="192"/>
      <c r="AM20" s="192" t="str">
        <f>IF(AM19&gt;AN19,"승",IF(AM19&lt;AN19,"패"," "))</f>
        <v> </v>
      </c>
      <c r="AN20" s="192"/>
    </row>
    <row r="21" ht="13.5" hidden="1">
      <c r="AC21" s="23"/>
    </row>
    <row r="22" ht="13.5" hidden="1">
      <c r="AC22" s="23"/>
    </row>
    <row r="23" ht="13.5" hidden="1"/>
    <row r="24" ht="13.5" hidden="1"/>
    <row r="25" ht="13.5" hidden="1"/>
    <row r="26" ht="13.5" hidden="1">
      <c r="A26" s="20"/>
    </row>
  </sheetData>
  <sheetProtection sheet="1" objects="1" scenarios="1" selectLockedCells="1"/>
  <mergeCells count="200">
    <mergeCell ref="AG20:AH20"/>
    <mergeCell ref="AI20:AJ20"/>
    <mergeCell ref="AK20:AL20"/>
    <mergeCell ref="AM20:AN20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C20:AD20"/>
    <mergeCell ref="AE20:AF20"/>
    <mergeCell ref="Q20:R20"/>
    <mergeCell ref="S20:T20"/>
    <mergeCell ref="U20:V20"/>
    <mergeCell ref="W20:X20"/>
    <mergeCell ref="Y20:Z20"/>
    <mergeCell ref="AA20:AB20"/>
    <mergeCell ref="I20:J20"/>
    <mergeCell ref="K20:L20"/>
    <mergeCell ref="M20:N20"/>
    <mergeCell ref="O20:P20"/>
    <mergeCell ref="A20:B20"/>
    <mergeCell ref="C20:D20"/>
    <mergeCell ref="E20:F20"/>
    <mergeCell ref="G20:H20"/>
    <mergeCell ref="S18:T18"/>
    <mergeCell ref="U18:V18"/>
    <mergeCell ref="W18:X18"/>
    <mergeCell ref="I18:J18"/>
    <mergeCell ref="K18:L18"/>
    <mergeCell ref="M18:N18"/>
    <mergeCell ref="O18:P18"/>
    <mergeCell ref="Q18:R18"/>
    <mergeCell ref="A18:B18"/>
    <mergeCell ref="C18:D18"/>
    <mergeCell ref="E18:F18"/>
    <mergeCell ref="G18:H18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Q16:R16"/>
    <mergeCell ref="S16:T16"/>
    <mergeCell ref="U16:V16"/>
    <mergeCell ref="W16:X16"/>
    <mergeCell ref="I16:J16"/>
    <mergeCell ref="K16:L16"/>
    <mergeCell ref="M16:N16"/>
    <mergeCell ref="O16:P16"/>
    <mergeCell ref="A16:B16"/>
    <mergeCell ref="C16:D16"/>
    <mergeCell ref="E16:F16"/>
    <mergeCell ref="G16:H16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B14"/>
    <mergeCell ref="C14:D14"/>
    <mergeCell ref="E14:F14"/>
    <mergeCell ref="G14:H14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Q12:R12"/>
    <mergeCell ref="S12:T12"/>
    <mergeCell ref="U12:V12"/>
    <mergeCell ref="W12:X12"/>
    <mergeCell ref="I12:J12"/>
    <mergeCell ref="K12:L12"/>
    <mergeCell ref="M12:N12"/>
    <mergeCell ref="O12:P12"/>
    <mergeCell ref="A12:B12"/>
    <mergeCell ref="C12:D12"/>
    <mergeCell ref="E12:F12"/>
    <mergeCell ref="G12:H12"/>
    <mergeCell ref="AG10:AH10"/>
    <mergeCell ref="AI10:AJ10"/>
    <mergeCell ref="AK10:AL10"/>
    <mergeCell ref="AM10:AN10"/>
    <mergeCell ref="Y10:Z10"/>
    <mergeCell ref="AA10:AB10"/>
    <mergeCell ref="AC10:AD10"/>
    <mergeCell ref="AE10:AF10"/>
    <mergeCell ref="Q10:R10"/>
    <mergeCell ref="S10:T10"/>
    <mergeCell ref="U10:V10"/>
    <mergeCell ref="W10:X10"/>
    <mergeCell ref="AK8:AL8"/>
    <mergeCell ref="AM8:AN8"/>
    <mergeCell ref="A10:B10"/>
    <mergeCell ref="C10:D10"/>
    <mergeCell ref="E10:F10"/>
    <mergeCell ref="G10:H10"/>
    <mergeCell ref="I10:J10"/>
    <mergeCell ref="K10:L10"/>
    <mergeCell ref="M10:N10"/>
    <mergeCell ref="O10:P10"/>
    <mergeCell ref="AC8:AD8"/>
    <mergeCell ref="AE8:AF8"/>
    <mergeCell ref="AG8:AH8"/>
    <mergeCell ref="AI8:AJ8"/>
    <mergeCell ref="U8:V8"/>
    <mergeCell ref="W8:X8"/>
    <mergeCell ref="Y8:Z8"/>
    <mergeCell ref="AA8:AB8"/>
    <mergeCell ref="AK6:AL6"/>
    <mergeCell ref="AM6:AN6"/>
    <mergeCell ref="E8:F8"/>
    <mergeCell ref="G8:H8"/>
    <mergeCell ref="I8:J8"/>
    <mergeCell ref="K8:L8"/>
    <mergeCell ref="M8:N8"/>
    <mergeCell ref="O8:P8"/>
    <mergeCell ref="Q8:R8"/>
    <mergeCell ref="S8:T8"/>
    <mergeCell ref="AC6:AD6"/>
    <mergeCell ref="AE6:AF6"/>
    <mergeCell ref="AG6:AH6"/>
    <mergeCell ref="AI6:AJ6"/>
    <mergeCell ref="U6:V6"/>
    <mergeCell ref="W6:X6"/>
    <mergeCell ref="Y6:Z6"/>
    <mergeCell ref="AA6:AB6"/>
    <mergeCell ref="M6:N6"/>
    <mergeCell ref="O6:P6"/>
    <mergeCell ref="Q6:R6"/>
    <mergeCell ref="S6:T6"/>
    <mergeCell ref="E6:F6"/>
    <mergeCell ref="G6:H6"/>
    <mergeCell ref="I6:J6"/>
    <mergeCell ref="K6:L6"/>
    <mergeCell ref="AG4:AH4"/>
    <mergeCell ref="AI4:AJ4"/>
    <mergeCell ref="AK4:AL4"/>
    <mergeCell ref="AM4:AN4"/>
    <mergeCell ref="Y4:Z4"/>
    <mergeCell ref="AA4:AB4"/>
    <mergeCell ref="AC4:AD4"/>
    <mergeCell ref="AE4:AF4"/>
    <mergeCell ref="Q4:R4"/>
    <mergeCell ref="S4:T4"/>
    <mergeCell ref="U4:V4"/>
    <mergeCell ref="W4:X4"/>
    <mergeCell ref="AK2:AL2"/>
    <mergeCell ref="AM2:AN2"/>
    <mergeCell ref="A4:B4"/>
    <mergeCell ref="C4:D4"/>
    <mergeCell ref="E4:F4"/>
    <mergeCell ref="G4:H4"/>
    <mergeCell ref="I4:J4"/>
    <mergeCell ref="K4:L4"/>
    <mergeCell ref="M4:N4"/>
    <mergeCell ref="O4:P4"/>
    <mergeCell ref="AC2:AD2"/>
    <mergeCell ref="AE2:AF2"/>
    <mergeCell ref="AG2:AH2"/>
    <mergeCell ref="AI2:AJ2"/>
    <mergeCell ref="U2:V2"/>
    <mergeCell ref="W2:X2"/>
    <mergeCell ref="Y2:Z2"/>
    <mergeCell ref="AA2:AB2"/>
    <mergeCell ref="M2:N2"/>
    <mergeCell ref="O2:P2"/>
    <mergeCell ref="Q2:R2"/>
    <mergeCell ref="S2:T2"/>
    <mergeCell ref="E2:F2"/>
    <mergeCell ref="G2:H2"/>
    <mergeCell ref="I2:J2"/>
    <mergeCell ref="K2:L2"/>
    <mergeCell ref="A8:B8"/>
    <mergeCell ref="C8:D8"/>
    <mergeCell ref="A2:B2"/>
    <mergeCell ref="C2:D2"/>
    <mergeCell ref="A6:B6"/>
    <mergeCell ref="C6:D6"/>
  </mergeCells>
  <conditionalFormatting sqref="A1:AN20">
    <cfRule type="cellIs" priority="1" dxfId="0" operator="equal" stopIfTrue="1">
      <formula>"승"</formula>
    </cfRule>
    <cfRule type="cellIs" priority="2" dxfId="1" operator="equal" stopIfTrue="1">
      <formula>"패"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cp:lastPrinted>2005-11-21T18:19:43Z</cp:lastPrinted>
  <dcterms:created xsi:type="dcterms:W3CDTF">2005-11-19T04:43:24Z</dcterms:created>
  <dcterms:modified xsi:type="dcterms:W3CDTF">2005-11-25T12:07:09Z</dcterms:modified>
  <cp:category/>
  <cp:version/>
  <cp:contentType/>
  <cp:contentStatus/>
</cp:coreProperties>
</file>